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/>
  </bookViews>
  <sheets>
    <sheet name="封面" sheetId="7" r:id="rId1"/>
    <sheet name="目录" sheetId="8" r:id="rId2"/>
    <sheet name="表1" sheetId="9" r:id="rId3"/>
    <sheet name="表2" sheetId="10" r:id="rId4"/>
    <sheet name="表3" sheetId="11" r:id="rId5"/>
    <sheet name="表4" sheetId="12" r:id="rId6"/>
    <sheet name="表5" sheetId="13" r:id="rId7"/>
    <sheet name="表6" sheetId="14" r:id="rId8"/>
    <sheet name="表7" sheetId="15" r:id="rId9"/>
    <sheet name="表8" sheetId="16" r:id="rId10"/>
    <sheet name="表9" sheetId="17" r:id="rId11"/>
    <sheet name="表10" sheetId="18" r:id="rId12"/>
    <sheet name="表11" sheetId="19" r:id="rId13"/>
    <sheet name="表12" sheetId="20" r:id="rId14"/>
    <sheet name="表13" sheetId="1" r:id="rId15"/>
    <sheet name="表14" sheetId="2" r:id="rId16"/>
    <sheet name="表15" sheetId="3" r:id="rId17"/>
    <sheet name="表16" sheetId="4" r:id="rId18"/>
    <sheet name="表17" sheetId="5" r:id="rId19"/>
    <sheet name="表18" sheetId="6" r:id="rId20"/>
  </sheets>
  <definedNames>
    <definedName name="_xlnm.Print_Titles" localSheetId="5">表4!$1:$4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<sst xmlns="http://schemas.openxmlformats.org/spreadsheetml/2006/main" count="913" uniqueCount="421">
  <si>
    <t>附件3</t>
  </si>
  <si>
    <t>2024年部门预算及“三公”经费预算公开表</t>
  </si>
  <si>
    <t>贵州息烽经济开发区管理委员会</t>
  </si>
  <si>
    <t>2024年  月   日  编制</t>
  </si>
  <si>
    <t xml:space="preserve">机关负责人签章：                 财务负责人签章：                  制表人签章:  </t>
  </si>
  <si>
    <t>目    录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</si>
  <si>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</si>
  <si>
    <t>收支总体情况表</t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</si>
  <si>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</t>
    </r>
  </si>
  <si>
    <t>收入总体情况表</t>
  </si>
  <si>
    <r>
      <rPr>
        <sz val="12"/>
        <rFont val="Times New Roman"/>
        <charset val="0"/>
      </rPr>
      <t>3</t>
    </r>
    <r>
      <rPr>
        <sz val="12"/>
        <rFont val="宋体"/>
        <charset val="134"/>
      </rPr>
      <t>、</t>
    </r>
  </si>
  <si>
    <t>支出总体情况表</t>
  </si>
  <si>
    <r>
      <rPr>
        <sz val="12"/>
        <rFont val="Times New Roman"/>
        <charset val="0"/>
      </rPr>
      <t>4</t>
    </r>
    <r>
      <rPr>
        <sz val="12"/>
        <rFont val="宋体"/>
        <charset val="134"/>
      </rPr>
      <t>、</t>
    </r>
  </si>
  <si>
    <t>财政拨款收支总体情况表</t>
  </si>
  <si>
    <r>
      <rPr>
        <sz val="12"/>
        <rFont val="Times New Roman"/>
        <charset val="0"/>
      </rPr>
      <t>5</t>
    </r>
    <r>
      <rPr>
        <sz val="12"/>
        <rFont val="宋体"/>
        <charset val="134"/>
      </rPr>
      <t>、</t>
    </r>
  </si>
  <si>
    <t>一般公共预算支出情况表</t>
  </si>
  <si>
    <r>
      <rPr>
        <sz val="12"/>
        <rFont val="Times New Roman"/>
        <charset val="0"/>
      </rPr>
      <t>6</t>
    </r>
    <r>
      <rPr>
        <sz val="12"/>
        <rFont val="宋体"/>
        <charset val="134"/>
      </rPr>
      <t>、</t>
    </r>
  </si>
  <si>
    <t>一般公共预算基本支出情况表（按部门预算经济科目）</t>
  </si>
  <si>
    <r>
      <rPr>
        <sz val="12"/>
        <rFont val="Times New Roman"/>
        <charset val="0"/>
      </rPr>
      <t>7</t>
    </r>
    <r>
      <rPr>
        <sz val="12"/>
        <rFont val="宋体"/>
        <charset val="134"/>
      </rPr>
      <t>、</t>
    </r>
  </si>
  <si>
    <t>一般公共预算基本支出情况表（按政府预算经济分类科目）</t>
  </si>
  <si>
    <r>
      <rPr>
        <sz val="12"/>
        <rFont val="Times New Roman"/>
        <charset val="0"/>
      </rPr>
      <t>8</t>
    </r>
    <r>
      <rPr>
        <sz val="12"/>
        <rFont val="宋体"/>
        <charset val="134"/>
      </rPr>
      <t>、</t>
    </r>
  </si>
  <si>
    <t>一般公共预算“三公”经费支出情况表</t>
  </si>
  <si>
    <r>
      <rPr>
        <sz val="12"/>
        <rFont val="Times New Roman"/>
        <charset val="0"/>
      </rPr>
      <t>9</t>
    </r>
    <r>
      <rPr>
        <sz val="12"/>
        <rFont val="宋体"/>
        <charset val="134"/>
      </rPr>
      <t>、</t>
    </r>
  </si>
  <si>
    <t>政府性基金预算支出情况表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</si>
  <si>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0、</t>
    </r>
  </si>
  <si>
    <t>县级对下专项转移支付预算支出情况表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</si>
  <si>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1、</t>
    </r>
  </si>
  <si>
    <t>国有资本经营预算支出情况表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</si>
  <si>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2、</t>
    </r>
  </si>
  <si>
    <t>部门整体支出绩效目标批复表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</si>
  <si>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3、</t>
    </r>
  </si>
  <si>
    <t>项目支出绩效目标批复表（项目一）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</si>
  <si>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4、</t>
    </r>
  </si>
  <si>
    <t>项目支出绩效目标批复表（项目二）</t>
  </si>
  <si>
    <t>贵州息烽经济开发区管理委员会2024年部门收支总体情况表</t>
  </si>
  <si>
    <t>2024年收入</t>
  </si>
  <si>
    <t>2024 年支出</t>
  </si>
  <si>
    <t>项  目</t>
  </si>
  <si>
    <t>预算数（万元）</t>
  </si>
  <si>
    <t>支出功能分类</t>
  </si>
  <si>
    <t>一、一般公共预算财政拨款收入</t>
  </si>
  <si>
    <t>一、一般公共服务支出</t>
  </si>
  <si>
    <t>二、政府性基金预算财政拨款收入</t>
  </si>
  <si>
    <t>二、国防支出</t>
  </si>
  <si>
    <t>三、国有资本经营预算财政拨款收入</t>
  </si>
  <si>
    <t>三、公共安全支出</t>
  </si>
  <si>
    <t>四、财政专户管理资金收入</t>
  </si>
  <si>
    <t>四、教育支出</t>
  </si>
  <si>
    <t>五、事业收入</t>
  </si>
  <si>
    <t>五、科学技术支出</t>
  </si>
  <si>
    <t>六、事业单位经营收入</t>
  </si>
  <si>
    <t>六、文化旅游体育与传媒支出</t>
  </si>
  <si>
    <t>七、上级补助收入</t>
  </si>
  <si>
    <t>七、社会保障和就业支出</t>
  </si>
  <si>
    <t>八、附属单位上缴收入</t>
  </si>
  <si>
    <t>八、卫生健康支出</t>
  </si>
  <si>
    <t>九、其他收入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</si>
  <si>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</si>
  <si>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</si>
  <si>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</si>
  <si>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</si>
  <si>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</si>
  <si>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</si>
  <si>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</si>
  <si>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</si>
  <si>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</si>
  <si>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</si>
  <si>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十九、其他支出</t>
  </si>
  <si>
    <t>二十、债务付息支出</t>
  </si>
  <si>
    <t>二十一、债务发行费用支出</t>
  </si>
  <si>
    <t>本年收入合计</t>
  </si>
  <si>
    <t>本 年 支 出 合 计</t>
  </si>
  <si>
    <t>十、上年结转</t>
  </si>
  <si>
    <t>二十二、结转下年</t>
  </si>
  <si>
    <t>收  入  总  计</t>
  </si>
  <si>
    <t>支  出  总  计</t>
  </si>
  <si>
    <t>贵州息烽经济开发区管理委员会2024年部门收入总体情况表</t>
  </si>
  <si>
    <t>单位：万元</t>
  </si>
  <si>
    <t>功能分类科目</t>
  </si>
  <si>
    <t>收入总计</t>
  </si>
  <si>
    <t>编码</t>
  </si>
  <si>
    <t>科目名称</t>
  </si>
  <si>
    <t>2010301</t>
  </si>
  <si>
    <t>行政运行</t>
  </si>
  <si>
    <t>2010302</t>
  </si>
  <si>
    <t>　　一般行政管理事务</t>
  </si>
  <si>
    <t>2010350</t>
  </si>
  <si>
    <t>事业运行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</si>
  <si>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</si>
  <si>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</si>
  <si>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</si>
  <si>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</si>
  <si>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</si>
  <si>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</si>
  <si>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</si>
  <si>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</si>
  <si>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</si>
  <si>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</si>
  <si>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</si>
  <si>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</si>
  <si>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</si>
  <si>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</si>
  <si>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2210201</t>
  </si>
  <si>
    <t>住房公积金</t>
  </si>
  <si>
    <t>2120899</t>
  </si>
  <si>
    <t>其他国有土地使用权出让收入安排的支出</t>
  </si>
  <si>
    <t>2320498</t>
  </si>
  <si>
    <t>其他地方自行试点项目收益专项债券付息支出</t>
  </si>
  <si>
    <t>合计</t>
  </si>
  <si>
    <t>贵州息烽经济开发区管理委员会2024年部门支出总体情况表</t>
  </si>
  <si>
    <t>支出总计</t>
  </si>
  <si>
    <t>一、一般公共预算财政支出</t>
  </si>
  <si>
    <t>二、政府性基金预算支出</t>
  </si>
  <si>
    <t>三、国有资本经营预算支出</t>
  </si>
  <si>
    <t>四、财政专户管理资金支出</t>
  </si>
  <si>
    <t>五、事业支出</t>
  </si>
  <si>
    <t>六、事业单位经营支出</t>
  </si>
  <si>
    <t>七、上级补助支出</t>
  </si>
  <si>
    <t>八、附属单位上缴资金安排的支出</t>
  </si>
  <si>
    <t>九、其他支出</t>
  </si>
  <si>
    <t>十、上年结转资金安排的支出</t>
  </si>
  <si>
    <t>2040499</t>
  </si>
  <si>
    <t>其他发展与改革事务支出</t>
  </si>
  <si>
    <t>2150519</t>
  </si>
  <si>
    <t>产业发展</t>
  </si>
  <si>
    <t>2299999</t>
  </si>
  <si>
    <t>其他支出</t>
  </si>
  <si>
    <t>贵州息烽经济开发区管理委员会2024年财政拨款收支总体情况表</t>
  </si>
  <si>
    <t>收入</t>
  </si>
  <si>
    <t>支出</t>
  </si>
  <si>
    <t>项目</t>
  </si>
  <si>
    <t>一、一般公共预算拨款收入</t>
  </si>
  <si>
    <t>二、政府性基金预算拨款收入</t>
  </si>
  <si>
    <t>三、国有资本经营预算拨款收入</t>
  </si>
  <si>
    <t>本年支出合计</t>
  </si>
  <si>
    <t>四、上年结转</t>
  </si>
  <si>
    <t>贵州息烽经济开发区管理委员会2024年一般公共预算支出情况表</t>
  </si>
  <si>
    <t>总计</t>
  </si>
  <si>
    <t>基本支出</t>
  </si>
  <si>
    <t>项目支出</t>
  </si>
  <si>
    <t>小计</t>
  </si>
  <si>
    <t>人员经费</t>
  </si>
  <si>
    <t>公用经费</t>
  </si>
  <si>
    <t>本级资金项目支出</t>
  </si>
  <si>
    <t>上级资金项目支出</t>
  </si>
  <si>
    <t>一般行政管理事务</t>
  </si>
  <si>
    <t>贵州息烽经济开发区管理委员会2024年一般公共预算基本支出情况表（按部门预算经济科目）</t>
  </si>
  <si>
    <t>科目编码</t>
  </si>
  <si>
    <t>类</t>
  </si>
  <si>
    <t>款</t>
  </si>
  <si>
    <t>301</t>
  </si>
  <si>
    <t>01</t>
  </si>
  <si>
    <t xml:space="preserve">  基本工资</t>
  </si>
  <si>
    <t>02</t>
  </si>
  <si>
    <t xml:space="preserve">  津贴补贴</t>
  </si>
  <si>
    <t>03</t>
  </si>
  <si>
    <t xml:space="preserve">  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</si>
  <si>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</si>
  <si>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</si>
  <si>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</si>
  <si>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</si>
  <si>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</si>
  <si>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</si>
  <si>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</si>
  <si>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城镇职工基本医疗保险缴费</t>
  </si>
  <si>
    <t>11</t>
  </si>
  <si>
    <t>公务员医疗补助缴费</t>
  </si>
  <si>
    <t>12</t>
  </si>
  <si>
    <t>其他社会保障缴费</t>
  </si>
  <si>
    <t>13</t>
  </si>
  <si>
    <t>302</t>
  </si>
  <si>
    <t>办公费</t>
  </si>
  <si>
    <t>28</t>
  </si>
  <si>
    <t>工会经费</t>
  </si>
  <si>
    <t>39</t>
  </si>
  <si>
    <t>其他交通费用</t>
  </si>
  <si>
    <t>303</t>
  </si>
  <si>
    <t>奖励金</t>
  </si>
  <si>
    <t>203</t>
  </si>
  <si>
    <t>退休费</t>
  </si>
  <si>
    <t>贵州息烽经济开发区管理委员会2024年一般公共预算基本支出情况表（按政府预算经济分类科目）</t>
  </si>
  <si>
    <t>501</t>
  </si>
  <si>
    <t>工资奖金津补贴</t>
  </si>
  <si>
    <t>社会保障缴费</t>
  </si>
  <si>
    <t>502</t>
  </si>
  <si>
    <t>办公经费</t>
  </si>
  <si>
    <t>505</t>
  </si>
  <si>
    <t>工资福利支出</t>
  </si>
  <si>
    <t>509</t>
  </si>
  <si>
    <t>社会福利和救助</t>
  </si>
  <si>
    <t>05</t>
  </si>
  <si>
    <t>离退休费</t>
  </si>
  <si>
    <t>贵州息烽经济开发区管理委员会2024年一般公共预算“三公”经费支出情况表</t>
  </si>
  <si>
    <t>2024年初预算数（万元）</t>
  </si>
  <si>
    <r>
      <rPr>
        <sz val="11"/>
        <rFont val="Times New Roman"/>
        <charset val="0"/>
      </rPr>
      <t>2023</t>
    </r>
    <r>
      <rPr>
        <sz val="11"/>
        <rFont val="宋体"/>
        <charset val="0"/>
      </rPr>
      <t>年初预算数（万元）</t>
    </r>
  </si>
  <si>
    <t>2024年与上年预算数相比增减变化比率（%）</t>
  </si>
  <si>
    <t>2024年与上年预算数相比增减变化原因</t>
  </si>
  <si>
    <t>2024年“三公”经费支出占一般公共预算支出的比重（%）</t>
  </si>
  <si>
    <t>备注</t>
  </si>
  <si>
    <t>一、 因公出国（境）费</t>
  </si>
  <si>
    <t>二、公务接待费</t>
  </si>
  <si>
    <t>加大标房招商力度，接待客商增加</t>
  </si>
  <si>
    <t>三、公务车购置及运行维护费</t>
  </si>
  <si>
    <t>公务活动增加导致公车使用频率增加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</si>
  <si>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、公务用车运行维护费</t>
    </r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</si>
  <si>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、公务用车购置费</t>
    </r>
  </si>
  <si>
    <t>说明：</t>
  </si>
  <si>
    <t>1、因公出国（境）费，指单位公务出国（境）的国际旅费、国外城市间交通费、住宿费、伙食费、培训费、公杂费等支出。</t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</si>
  <si>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、公务用车购置费指公务用车车辆购置支出（含车辆购置税）。</t>
    </r>
  </si>
  <si>
    <r>
      <rPr>
        <sz val="11"/>
        <rFont val="Times New Roman"/>
        <charset val="0"/>
      </rPr>
      <t>3</t>
    </r>
    <r>
      <rPr>
        <sz val="11"/>
        <rFont val="宋体"/>
        <charset val="134"/>
      </rPr>
      <t>、公务用车运行维护费指单位按规定保留的公务用车租用费、燃料费、维修费、过桥过路费、保险费、安全奖励费用等支出。公务用车指用于履行公务的机动车辆，包括一般公务用车和执法执勤用车等。</t>
    </r>
  </si>
  <si>
    <r>
      <rPr>
        <sz val="11"/>
        <rFont val="Times New Roman"/>
        <charset val="0"/>
      </rPr>
      <t>4</t>
    </r>
    <r>
      <rPr>
        <sz val="11"/>
        <rFont val="宋体"/>
        <charset val="134"/>
      </rPr>
      <t>、公务接待费，指单位按规定开支的各类公务接待（含外宾接待）费用。</t>
    </r>
  </si>
  <si>
    <r>
      <rPr>
        <sz val="11"/>
        <rFont val="Times New Roman"/>
        <charset val="0"/>
      </rPr>
      <t>5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“</t>
    </r>
    <r>
      <rPr>
        <sz val="11"/>
        <rFont val="宋体"/>
        <charset val="134"/>
      </rPr>
      <t>三公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经费一般公共财政拨款预算数是指当年年初预算安排的财政拨款数，不含执行中追加预算安排。</t>
    </r>
  </si>
  <si>
    <t>贵州息烽经济开发区管理委员会2024年政府性基金预算支出情况表</t>
  </si>
  <si>
    <t>贵州息烽经济开发区管理委员会2024年县级对下专项转移支付预算支出情况表</t>
  </si>
  <si>
    <t>下达乡镇（街道）名称</t>
  </si>
  <si>
    <t>市级资金下区（县、市）项目支出</t>
  </si>
  <si>
    <t>一般公共预算支出</t>
  </si>
  <si>
    <t>政府性基金预算支出</t>
  </si>
  <si>
    <t>国有资本经营预算支出</t>
  </si>
  <si>
    <t>本表没有发生数据</t>
  </si>
  <si>
    <t>贵州息烽经济开发区管理委员会2024年国有资本经营预算支出情况表</t>
  </si>
  <si>
    <t>部门整体支出绩效目标申报表</t>
  </si>
  <si>
    <t>部门名称</t>
  </si>
  <si>
    <t>填报日期：20231215</t>
  </si>
  <si>
    <r>
      <rPr>
        <sz val="10"/>
        <rFont val="宋体"/>
        <charset val="134"/>
      </rPr>
      <t>部门（单位）总体资金情况(</t>
    </r>
    <r>
      <rPr>
        <sz val="10"/>
        <color indexed="10"/>
        <rFont val="宋体"/>
        <charset val="134"/>
      </rPr>
      <t>万</t>
    </r>
    <r>
      <rPr>
        <sz val="10"/>
        <rFont val="宋体"/>
        <charset val="134"/>
      </rPr>
      <t>元)：</t>
    </r>
  </si>
  <si>
    <t>资金总额：</t>
  </si>
  <si>
    <t>其他</t>
  </si>
  <si>
    <t xml:space="preserve"> 部门职能概述</t>
  </si>
  <si>
    <t>贯彻落实党和国家的方针政策、法律法规及国家和省、市对开发区实行的各项优惠政策；编制开发区建设总体规划、建设发展计划和年度国民经济与社会发展规划及计划，并组织实施；组织实施开发区的综合配套改革，建立适应社会主义市场经济和开发区产业发展要求的现代企业制度、劳动人事制度、分配制度、社会保障制度、风险投资机制和国有资产监管机制，培育发展各类市场和社会中介组织；负责开发区财政管理，调整和优化财政支出结构，建立一级财政，完善公共财政体系；对开发区国有资产实行监督和管理；统筹、协调、管理开发区经济技术协作和招商引资工作；负责开发区市政基础设施和公共设施的开发建设；协调开发区企事业单位及有关部门派驻机构的工作；加强依法行政和行政执法监督工作，促进行政管理制度化、规范化和法治化建设；承办市政府、县政府交办的其他事项。</t>
  </si>
  <si>
    <t xml:space="preserve"> 部门绩效目标</t>
  </si>
  <si>
    <t>2024年全年力争完成县下目标规模以上工业总产值85亿元，工业增加值20亿元；固定资产投资20亿元，其中工业投资19亿元；党政领导外出招商12次；新引进到位资金22亿元，工业产业到位资金占比100%；引进优强企业3家。完成市下目标2024年标准厂房建设、工业用地收储目标任务，招商引资、规上企业培育和化工园区安全整治“十有两禁”各项任务。</t>
  </si>
  <si>
    <t xml:space="preserve"> 部门绩效分目标</t>
  </si>
  <si>
    <t>目标1：抓好重点项目建设，持续优化贵州息烽经济开发区工业集聚区相关规划，确保工业集聚区规划与县国土空间规划相衔接；
目标2：抓好园区融资工作，完善项目资产管理，加强国资监督管理；
目标3：抓好安全生产，不断织密完善安全生产监督网。</t>
  </si>
  <si>
    <t xml:space="preserve"> 部门绩效目标阶段性计划</t>
  </si>
  <si>
    <t>（1）月至（12）月：全面完成省级主管部门和市、县下达的各项目标任务。</t>
  </si>
  <si>
    <t>绩效指标</t>
  </si>
  <si>
    <t>一级指标</t>
  </si>
  <si>
    <t>二级指标</t>
  </si>
  <si>
    <t>三级指标</t>
  </si>
  <si>
    <t>指标值</t>
  </si>
  <si>
    <t>说明</t>
  </si>
  <si>
    <t>产出</t>
  </si>
  <si>
    <t>数量</t>
  </si>
  <si>
    <t>项目建设协调服务工作完成数量</t>
  </si>
  <si>
    <t>≥5个</t>
  </si>
  <si>
    <t>贵阳市息烽县南山建材产业园区基础设施建设项目(一期)、余家坪基础设施建设项目、洞口山基础设施建设项目、贵阳市化学原料药产业园园区标准厂房建设项目（一期）、贵阳绿色生态印染循环经济产业园项目及热电联产项目（一期）等</t>
  </si>
  <si>
    <t>引进优强企业</t>
  </si>
  <si>
    <t>≥3家</t>
  </si>
  <si>
    <t>标准厂房建设及土地收储完成率</t>
  </si>
  <si>
    <t>质量</t>
  </si>
  <si>
    <t>工程验收合格率</t>
  </si>
  <si>
    <t>省市县考核通过率</t>
  </si>
  <si>
    <t>全面完成省级主管部门和市、县下达的各项目标任务，并通过其考核</t>
  </si>
  <si>
    <t>时效</t>
  </si>
  <si>
    <t>工作完成时间</t>
  </si>
  <si>
    <t>12月31日前</t>
  </si>
  <si>
    <t>工程建设完成时效</t>
  </si>
  <si>
    <t>控制在批复工期之内</t>
  </si>
  <si>
    <t>成本</t>
  </si>
  <si>
    <t>部门预算控制</t>
  </si>
  <si>
    <t>控制在预算之内</t>
  </si>
  <si>
    <t>效益</t>
  </si>
  <si>
    <t>经济效益</t>
  </si>
  <si>
    <t>固定资产投资</t>
  </si>
  <si>
    <t>≥20亿元</t>
  </si>
  <si>
    <t>完成规模以上工业总产值</t>
  </si>
  <si>
    <t>85亿元</t>
  </si>
  <si>
    <t>完成招商引资到位资金</t>
  </si>
  <si>
    <t>≥22亿元</t>
  </si>
  <si>
    <t>社会效益</t>
  </si>
  <si>
    <t>重大安全事故发生率</t>
  </si>
  <si>
    <t>园区招商工作正常开展率</t>
  </si>
  <si>
    <t>保障经开区园区招商工作正常开展</t>
  </si>
  <si>
    <t>生态效益</t>
  </si>
  <si>
    <t>可持续影响</t>
  </si>
  <si>
    <t>联动监管机制</t>
  </si>
  <si>
    <t>推动落实</t>
  </si>
  <si>
    <t>继续推动行业主管部门与经开区联动监管机制落实。按照“管行业必须管安全、管业务必须管安全、管生产经营必须管安全”和“谁主管谁负责，谁审批谁负责，谁监管谁负责”的原则，压紧压实行业主管部门责任。</t>
  </si>
  <si>
    <t>加强经营业绩目标考核管理</t>
  </si>
  <si>
    <t>有效</t>
  </si>
  <si>
    <t>对息烽产投公司2023年经营业绩目标考核管理，出具考核结果和奖惩措施。</t>
  </si>
  <si>
    <t>满意度</t>
  </si>
  <si>
    <t>服务对象
满意度</t>
  </si>
  <si>
    <t>入驻企业满意度</t>
  </si>
  <si>
    <t>≥90%</t>
  </si>
  <si>
    <t>尽量确保不出现相关投诉事件</t>
  </si>
  <si>
    <t>其他说明的问题</t>
  </si>
  <si>
    <t>项目支出绩效目标表申报表</t>
  </si>
  <si>
    <t>项目名称</t>
  </si>
  <si>
    <t>部门综合绩效考核经费</t>
  </si>
  <si>
    <t>主管部门及代码</t>
  </si>
  <si>
    <t>贵州息烽经济开发区管理委员会901011116001</t>
  </si>
  <si>
    <t>实施单位</t>
  </si>
  <si>
    <t>资金来源</t>
  </si>
  <si>
    <t>中长期资金情况</t>
  </si>
  <si>
    <t>年度资金情况</t>
  </si>
  <si>
    <t>资金总额（万元）</t>
  </si>
  <si>
    <t xml:space="preserve"> 财政资金</t>
  </si>
  <si>
    <t xml:space="preserve"> 其中：本级安排</t>
  </si>
  <si>
    <t xml:space="preserve"> 其他资金</t>
  </si>
  <si>
    <t>绩效目标</t>
  </si>
  <si>
    <r>
      <rPr>
        <sz val="10"/>
        <color rgb="FF000000"/>
        <rFont val="宋体"/>
        <charset val="134"/>
      </rPr>
      <t>中长期目标（</t>
    </r>
    <r>
      <rPr>
        <u/>
        <sz val="10"/>
        <color rgb="FF000000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年—</t>
    </r>
    <r>
      <rPr>
        <u/>
        <sz val="10"/>
        <color rgb="FF000000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年）</t>
    </r>
  </si>
  <si>
    <t>（2024）年度目标</t>
  </si>
  <si>
    <t>总目标</t>
  </si>
  <si>
    <t>目标概述：</t>
  </si>
  <si>
    <t>目标概述：按《息烽县县级行政事业单位财政资金绩效管理测评办法》要求完成2023年绩效考核工作。</t>
  </si>
  <si>
    <t>分目标</t>
  </si>
  <si>
    <t>目标1：
目标2：
…</t>
  </si>
  <si>
    <t xml:space="preserve">目标1：完成2023年部门综合绩效考核工作。
</t>
  </si>
  <si>
    <t>阶段性目标</t>
  </si>
  <si>
    <t>（   ）年：               
（   ）年：               
（   ）年：</t>
  </si>
  <si>
    <t xml:space="preserve">2024年（1）月至（3）月：完成2023年部门综合绩效考核工作。
</t>
  </si>
  <si>
    <t>绩
效
指
标</t>
  </si>
  <si>
    <t>一级
指标</t>
  </si>
  <si>
    <t>产出
指标</t>
  </si>
  <si>
    <t>数量指标</t>
  </si>
  <si>
    <t>部门综合考核工作完成率</t>
  </si>
  <si>
    <t>质量指标</t>
  </si>
  <si>
    <t>考核次级</t>
  </si>
  <si>
    <t>≥80分</t>
  </si>
  <si>
    <t>时效指标</t>
  </si>
  <si>
    <t>考核工作完成时间</t>
  </si>
  <si>
    <t>2024年3月31日前</t>
  </si>
  <si>
    <t>成本指标</t>
  </si>
  <si>
    <t>项目成本控制数</t>
  </si>
  <si>
    <t>≤16万元</t>
  </si>
  <si>
    <t>效益
指标</t>
  </si>
  <si>
    <t>经济效益指标</t>
  </si>
  <si>
    <t>社会效益指标</t>
  </si>
  <si>
    <t>规范部门履职</t>
  </si>
  <si>
    <t>通过考核，确保部门工作人员规范履职，避免出现违法违纪事件</t>
  </si>
  <si>
    <t>考核结果知晓率</t>
  </si>
  <si>
    <t>100%</t>
  </si>
  <si>
    <t>确保相关人员知晓考核结果</t>
  </si>
  <si>
    <t>生态效益指标</t>
  </si>
  <si>
    <t>可持续影响指标</t>
  </si>
  <si>
    <t>考核结果应用机制</t>
  </si>
  <si>
    <t>建立健全</t>
  </si>
  <si>
    <t>按考核结果进行相应绩效的发放，实现以评促优</t>
  </si>
  <si>
    <t>满意度指标</t>
  </si>
  <si>
    <t>服务对象满意度指标</t>
  </si>
  <si>
    <t>部门对考核投诉次数</t>
  </si>
  <si>
    <t>≤1次</t>
  </si>
  <si>
    <t>聘用人员专项经费</t>
  </si>
  <si>
    <t>目标概述：发放2024年经开区聘用人员工资社保。</t>
  </si>
  <si>
    <t>发放2024年经开区聘用人员工资社保。</t>
  </si>
  <si>
    <t>2024年（1）月至（12）月：按月支付2024年经开区聘用人员工资社保。</t>
  </si>
  <si>
    <t>保障聘用人员数</t>
  </si>
  <si>
    <t>5人</t>
  </si>
  <si>
    <t>党政办2人，财政金融局1人，规划建设局2人</t>
  </si>
  <si>
    <t>业务工作完成率</t>
  </si>
  <si>
    <t>聘用人员负责的相关工作</t>
  </si>
  <si>
    <t>工资奖金足额发放率</t>
  </si>
  <si>
    <t>工资发放及时率</t>
  </si>
  <si>
    <t>每月按时发放</t>
  </si>
  <si>
    <t>业务工作完成及时率</t>
  </si>
  <si>
    <t>按规定时间完成</t>
  </si>
  <si>
    <t>工资发放标准</t>
  </si>
  <si>
    <t>≤4735元/人/月</t>
  </si>
  <si>
    <t>含社保</t>
  </si>
  <si>
    <t>保障聘用人员基本生活</t>
  </si>
  <si>
    <t>通过发放工资、缴纳社保等，确保聘用人员有基本的生活保障。</t>
  </si>
  <si>
    <t>部门业务工作正常推进率</t>
  </si>
  <si>
    <t>确保不发生因人员不足导致相关业务工作无法正常推进的情况。</t>
  </si>
  <si>
    <t>提升部门工作效率</t>
  </si>
  <si>
    <t>通过临聘人员分担部门有关工作，进而提高有关工作推进进度</t>
  </si>
  <si>
    <t>聘用人员满意度</t>
  </si>
  <si>
    <t>≥95%</t>
  </si>
  <si>
    <t>社会工作者专项经费</t>
  </si>
  <si>
    <t>目标概述：发放2024年经开区社会工作者工资社保。</t>
  </si>
  <si>
    <t>发放2024年经开区社会工作者工资社保。</t>
  </si>
  <si>
    <t>2024年（1）月至（12）月：按月支付2024年经开区社会工作者工资社保。</t>
  </si>
  <si>
    <t>保障社会工作者人数</t>
  </si>
  <si>
    <t>1人</t>
  </si>
  <si>
    <t>≤50000元/人/年</t>
  </si>
  <si>
    <t>保障社会工作者基本生活</t>
  </si>
  <si>
    <t>通过发放工资、缴纳社保等，确保社会工作者有基本的生活保障。</t>
  </si>
  <si>
    <t>通过社会工作者分担部门有关工作，进而提高有关工作推进进度</t>
  </si>
  <si>
    <t>社会工作者满意度</t>
  </si>
  <si>
    <t>招商引资工作经费</t>
  </si>
  <si>
    <t>目标概述：贯彻落实各项开发区优惠政策；编制规划并组织实施；完善开发区财政管理、基础设施建设；通过招商引资引进企业入驻开发区园区；承办市政府、县政府交办的其他事项。</t>
  </si>
  <si>
    <t>目标1：保障招商引资工作顺利开展
目标2：引进企业入驻园区</t>
  </si>
  <si>
    <t>2024年（1）月至（12）月：完成当年招商引资任务</t>
  </si>
  <si>
    <t>签订招商引资协议企业数</t>
  </si>
  <si>
    <t>企业资质达标率</t>
  </si>
  <si>
    <t>签约完成时间</t>
  </si>
  <si>
    <t>2024年12月31日前</t>
  </si>
  <si>
    <t>招商引资工作经费控制数</t>
  </si>
  <si>
    <t>≤64.91万元</t>
  </si>
  <si>
    <t>项目效益的可持续情况</t>
  </si>
  <si>
    <t>可持续</t>
  </si>
  <si>
    <t>通过引进企业入驻园区，帮助企业成长的同时进一步带动全县发展</t>
  </si>
  <si>
    <t>企业满意度</t>
  </si>
  <si>
    <t>项目资金</t>
  </si>
  <si>
    <t>目标概述：按时支付坪上路网项目资金</t>
  </si>
  <si>
    <t>目标：按时支付坪上路网项目资金</t>
  </si>
  <si>
    <t>2024年（1）月至（12）月：按时支付坪上路网及县域公共基础设施项目资金。</t>
  </si>
  <si>
    <t>资金支付工作完成率</t>
  </si>
  <si>
    <t>支付坪上路网及县域公共基础设施项目资金</t>
  </si>
  <si>
    <t>支付程序合规性</t>
  </si>
  <si>
    <t>合规</t>
  </si>
  <si>
    <t>符合财政支付审批流程</t>
  </si>
  <si>
    <t>资金支付及时率</t>
  </si>
  <si>
    <t>按规定时间支付</t>
  </si>
  <si>
    <t>支付成本控制数</t>
  </si>
  <si>
    <t>≤80万元</t>
  </si>
  <si>
    <t>确保不发生违约行为</t>
  </si>
  <si>
    <t>零违约</t>
  </si>
  <si>
    <t>相关方满意度</t>
  </si>
  <si>
    <t>政府专项债券利息</t>
  </si>
  <si>
    <t>目标概述：2024年需支付专项债券利息及手续费4212.25万元</t>
  </si>
  <si>
    <t xml:space="preserve">目标1：按时支付六个项目专项债券利息及手续费4212.25万元
</t>
  </si>
  <si>
    <t>2024年（1）月至（12）月：按时支付专项债券利息及手续费。</t>
  </si>
  <si>
    <t>付息工作完成率</t>
  </si>
  <si>
    <t>债务偿还准确率</t>
  </si>
  <si>
    <t>确保偿还金额、偿还账户准确无误</t>
  </si>
  <si>
    <t>债务偿还及时率</t>
  </si>
  <si>
    <t>按规定时间偿还</t>
  </si>
  <si>
    <t>支付利息及手续费成本</t>
  </si>
  <si>
    <t>≤4212.25万元</t>
  </si>
  <si>
    <t>债务偿还履约率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</si>
</sst>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;[Red]\-#,##0.00\ "/>
    <numFmt numFmtId="178" formatCode="[$-10804]#,##0.00#;\(\-#,##0.00#\);\ "/>
  </numFmts>
  <fonts count="8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2"/>
      <name val="宋体"/>
      <charset val="134"/>
    </font>
    <font>
      <sz val="11"/>
      <color indexed="8"/>
      <name val="黑体"/>
      <charset val="134"/>
    </font>
    <font>
      <b/>
      <sz val="16"/>
      <color indexed="8"/>
      <name val="宋体"/>
      <charset val="134"/>
    </font>
    <font>
      <b/>
      <sz val="8"/>
      <name val="宋体"/>
      <charset val="134"/>
    </font>
    <font>
      <sz val="10"/>
      <name val="Times New Roman"/>
      <charset val="0"/>
    </font>
    <font>
      <b/>
      <sz val="10"/>
      <name val="Times New Roman"/>
      <charset val="0"/>
    </font>
    <font>
      <sz val="16"/>
      <name val="黑体"/>
      <charset val="134"/>
    </font>
    <font>
      <u/>
      <sz val="16"/>
      <name val="黑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sz val="10"/>
      <color theme="1"/>
      <name val="Times New Roman"/>
      <charset val="0"/>
    </font>
    <font>
      <sz val="10"/>
      <color theme="1"/>
      <name val="SimSun"/>
      <charset val="134"/>
    </font>
    <font>
      <b/>
      <sz val="11"/>
      <color rgb="FFFF0000"/>
      <name val="宋体"/>
      <charset val="134"/>
    </font>
    <font>
      <b/>
      <sz val="10"/>
      <color rgb="FF0070C0"/>
      <name val="宋体"/>
      <charset val="134"/>
    </font>
    <font>
      <b/>
      <sz val="10"/>
      <color rgb="FF0070C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1"/>
      <name val="宋体"/>
      <charset val="0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6"/>
      <name val="Times New Roman"/>
      <charset val="0"/>
    </font>
    <font>
      <sz val="10"/>
      <color indexed="8"/>
      <name val="黑体"/>
      <charset val="134"/>
    </font>
    <font>
      <sz val="10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黑体"/>
      <charset val="134"/>
    </font>
    <font>
      <sz val="12"/>
      <color indexed="8"/>
      <name val="Times New Roman"/>
      <charset val="0"/>
    </font>
    <font>
      <sz val="12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0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Times New Roman"/>
      <charset val="0"/>
    </font>
    <font>
      <sz val="12"/>
      <color indexed="8"/>
      <name val="Arial"/>
      <charset val="0"/>
    </font>
    <font>
      <b/>
      <sz val="18"/>
      <name val="宋体"/>
      <charset val="134"/>
    </font>
    <font>
      <sz val="12"/>
      <name val="宋体"/>
      <charset val="0"/>
    </font>
    <font>
      <sz val="30"/>
      <color indexed="8"/>
      <name val="宋体"/>
      <charset val="134"/>
    </font>
    <font>
      <sz val="30"/>
      <color indexed="8"/>
      <name val="黑体"/>
      <charset val="134"/>
    </font>
    <font>
      <sz val="16"/>
      <color indexed="8"/>
      <name val="宋体"/>
      <charset val="134"/>
    </font>
    <font>
      <sz val="18"/>
      <color indexed="8"/>
      <name val="仿宋"/>
      <charset val="134"/>
    </font>
    <font>
      <sz val="18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000000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5" borderId="19" applyNumberFormat="0" applyAlignment="0" applyProtection="0">
      <alignment vertical="center"/>
    </xf>
    <xf numFmtId="0" fontId="69" fillId="6" borderId="20" applyNumberFormat="0" applyAlignment="0" applyProtection="0">
      <alignment vertical="center"/>
    </xf>
    <xf numFmtId="0" fontId="70" fillId="6" borderId="19" applyNumberFormat="0" applyAlignment="0" applyProtection="0">
      <alignment vertical="center"/>
    </xf>
    <xf numFmtId="0" fontId="71" fillId="7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9" fontId="7" fillId="0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 wrapText="1"/>
      <protection locked="0"/>
    </xf>
    <xf numFmtId="0" fontId="7" fillId="2" borderId="3" xfId="49" applyFont="1" applyFill="1" applyBorder="1" applyAlignment="1" applyProtection="1">
      <alignment horizontal="center" vertical="center" wrapText="1"/>
      <protection locked="0"/>
    </xf>
    <xf numFmtId="0" fontId="7" fillId="2" borderId="8" xfId="49" applyFont="1" applyFill="1" applyBorder="1" applyAlignment="1" applyProtection="1">
      <alignment horizontal="center" vertical="center" wrapText="1"/>
      <protection locked="0"/>
    </xf>
    <xf numFmtId="0" fontId="7" fillId="2" borderId="4" xfId="49" applyFont="1" applyFill="1" applyBorder="1" applyAlignment="1" applyProtection="1">
      <alignment horizontal="center" vertical="center" wrapText="1"/>
      <protection locked="0"/>
    </xf>
    <xf numFmtId="0" fontId="7" fillId="2" borderId="4" xfId="49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76" fontId="7" fillId="2" borderId="2" xfId="49" applyNumberFormat="1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5" xfId="49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6" xfId="49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7" fillId="2" borderId="7" xfId="49" applyFont="1" applyFill="1" applyBorder="1" applyAlignment="1" applyProtection="1">
      <alignment horizontal="center" vertical="center" wrapText="1"/>
      <protection locked="0"/>
    </xf>
    <xf numFmtId="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/>
    </xf>
    <xf numFmtId="9" fontId="9" fillId="0" borderId="2" xfId="0" applyNumberFormat="1" applyFont="1" applyFill="1" applyBorder="1" applyAlignment="1">
      <alignment horizontal="center" vertical="center" wrapText="1"/>
    </xf>
    <xf numFmtId="0" fontId="7" fillId="2" borderId="2" xfId="49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 shrinkToFit="1"/>
    </xf>
    <xf numFmtId="0" fontId="22" fillId="0" borderId="2" xfId="0" applyFont="1" applyFill="1" applyBorder="1" applyAlignment="1" applyProtection="1">
      <alignment horizontal="center" vertical="center" shrinkToFit="1"/>
    </xf>
    <xf numFmtId="49" fontId="23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77" fontId="16" fillId="0" borderId="2" xfId="0" applyNumberFormat="1" applyFont="1" applyFill="1" applyBorder="1" applyAlignment="1">
      <alignment horizontal="right" vertical="center"/>
    </xf>
    <xf numFmtId="177" fontId="16" fillId="0" borderId="2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left" vertical="center" wrapText="1" indent="1"/>
    </xf>
    <xf numFmtId="49" fontId="24" fillId="0" borderId="2" xfId="0" applyNumberFormat="1" applyFont="1" applyFill="1" applyBorder="1" applyAlignment="1">
      <alignment horizontal="left" vertical="center" wrapText="1" indent="1"/>
    </xf>
    <xf numFmtId="49" fontId="16" fillId="0" borderId="2" xfId="0" applyNumberFormat="1" applyFont="1" applyFill="1" applyBorder="1" applyAlignment="1">
      <alignment horizontal="left" vertical="center" indent="2"/>
    </xf>
    <xf numFmtId="49" fontId="16" fillId="0" borderId="2" xfId="0" applyNumberFormat="1" applyFont="1" applyFill="1" applyBorder="1" applyAlignment="1">
      <alignment horizontal="left" vertical="center"/>
    </xf>
    <xf numFmtId="177" fontId="23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top" wrapText="1"/>
    </xf>
    <xf numFmtId="177" fontId="16" fillId="0" borderId="2" xfId="0" applyNumberFormat="1" applyFont="1" applyFill="1" applyBorder="1" applyAlignment="1">
      <alignment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0" fontId="16" fillId="0" borderId="2" xfId="3" applyNumberFormat="1" applyFont="1" applyBorder="1" applyAlignment="1">
      <alignment horizontal="right" vertical="center"/>
    </xf>
    <xf numFmtId="177" fontId="26" fillId="0" borderId="2" xfId="0" applyNumberFormat="1" applyFont="1" applyFill="1" applyBorder="1" applyAlignment="1">
      <alignment horizontal="left" vertical="center" wrapText="1"/>
    </xf>
    <xf numFmtId="10" fontId="27" fillId="0" borderId="2" xfId="3" applyNumberFormat="1" applyFont="1" applyBorder="1" applyAlignment="1">
      <alignment horizontal="right" vertical="center"/>
    </xf>
    <xf numFmtId="0" fontId="17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177" fontId="28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177" fontId="16" fillId="0" borderId="0" xfId="0" applyNumberFormat="1" applyFont="1" applyFill="1" applyBorder="1" applyAlignment="1">
      <alignment horizontal="right" vertical="center"/>
    </xf>
    <xf numFmtId="10" fontId="16" fillId="0" borderId="0" xfId="3" applyNumberFormat="1" applyFont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 wrapText="1"/>
    </xf>
    <xf numFmtId="0" fontId="29" fillId="0" borderId="0" xfId="49" applyFont="1" applyFill="1" applyBorder="1" applyAlignment="1"/>
    <xf numFmtId="0" fontId="30" fillId="0" borderId="0" xfId="49" applyFont="1" applyFill="1" applyBorder="1" applyAlignment="1" applyProtection="1">
      <alignment horizontal="center" vertical="center" wrapText="1" readingOrder="1"/>
      <protection locked="0"/>
    </xf>
    <xf numFmtId="0" fontId="22" fillId="0" borderId="0" xfId="49" applyFont="1" applyFill="1" applyBorder="1" applyAlignment="1" applyProtection="1">
      <alignment vertical="center" wrapText="1" readingOrder="1"/>
      <protection locked="0"/>
    </xf>
    <xf numFmtId="0" fontId="31" fillId="0" borderId="0" xfId="49" applyFont="1" applyFill="1" applyBorder="1" applyAlignment="1" applyProtection="1">
      <alignment horizontal="right" vertical="center" readingOrder="1"/>
      <protection locked="0"/>
    </xf>
    <xf numFmtId="0" fontId="22" fillId="0" borderId="9" xfId="49" applyFont="1" applyFill="1" applyBorder="1" applyAlignment="1" applyProtection="1">
      <alignment horizontal="center" vertical="center" wrapText="1" readingOrder="1"/>
      <protection locked="0"/>
    </xf>
    <xf numFmtId="0" fontId="32" fillId="0" borderId="10" xfId="49" applyFont="1" applyFill="1" applyBorder="1" applyAlignment="1" applyProtection="1">
      <alignment vertical="top" wrapText="1"/>
      <protection locked="0"/>
    </xf>
    <xf numFmtId="49" fontId="22" fillId="3" borderId="9" xfId="0" applyNumberFormat="1" applyFont="1" applyFill="1" applyBorder="1" applyAlignment="1">
      <alignment horizontal="center" vertical="center" wrapText="1" shrinkToFit="1"/>
    </xf>
    <xf numFmtId="0" fontId="22" fillId="0" borderId="11" xfId="49" applyFont="1" applyFill="1" applyBorder="1" applyAlignment="1" applyProtection="1">
      <alignment horizontal="center" vertical="center" wrapText="1" readingOrder="1"/>
      <protection locked="0"/>
    </xf>
    <xf numFmtId="0" fontId="32" fillId="0" borderId="12" xfId="49" applyFont="1" applyFill="1" applyBorder="1" applyAlignment="1" applyProtection="1">
      <alignment vertical="top" wrapText="1"/>
      <protection locked="0"/>
    </xf>
    <xf numFmtId="49" fontId="22" fillId="3" borderId="11" xfId="0" applyNumberFormat="1" applyFont="1" applyFill="1" applyBorder="1" applyAlignment="1">
      <alignment horizontal="center" vertical="center"/>
    </xf>
    <xf numFmtId="49" fontId="33" fillId="0" borderId="2" xfId="49" applyNumberFormat="1" applyFont="1" applyFill="1" applyBorder="1" applyAlignment="1" applyProtection="1">
      <alignment horizontal="center" vertical="center" wrapText="1" readingOrder="1"/>
      <protection locked="0"/>
    </xf>
    <xf numFmtId="0" fontId="31" fillId="0" borderId="2" xfId="49" applyFont="1" applyFill="1" applyBorder="1" applyAlignment="1" applyProtection="1">
      <alignment vertical="center" wrapText="1" readingOrder="1"/>
      <protection locked="0"/>
    </xf>
    <xf numFmtId="177" fontId="16" fillId="0" borderId="2" xfId="49" applyNumberFormat="1" applyFont="1" applyFill="1" applyBorder="1" applyAlignment="1">
      <alignment horizontal="right" vertical="center"/>
    </xf>
    <xf numFmtId="49" fontId="3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49" applyFont="1" applyFill="1" applyBorder="1" applyAlignment="1" applyProtection="1">
      <alignment vertical="center" wrapText="1"/>
      <protection locked="0"/>
    </xf>
    <xf numFmtId="49" fontId="34" fillId="0" borderId="2" xfId="49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2" xfId="49" applyFont="1" applyFill="1" applyBorder="1" applyAlignment="1" applyProtection="1">
      <alignment horizontal="center" vertical="center" wrapText="1" readingOrder="1"/>
      <protection locked="0"/>
    </xf>
    <xf numFmtId="177" fontId="21" fillId="0" borderId="2" xfId="49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readingOrder="1"/>
    </xf>
    <xf numFmtId="0" fontId="29" fillId="0" borderId="0" xfId="0" applyFont="1" applyFill="1" applyBorder="1" applyAlignment="1"/>
    <xf numFmtId="0" fontId="30" fillId="0" borderId="0" xfId="0" applyFont="1" applyFill="1" applyBorder="1" applyAlignment="1" applyProtection="1">
      <alignment horizontal="center" vertical="center" wrapText="1" readingOrder="1"/>
      <protection locked="0"/>
    </xf>
    <xf numFmtId="0" fontId="36" fillId="0" borderId="9" xfId="0" applyFont="1" applyFill="1" applyBorder="1" applyAlignment="1" applyProtection="1">
      <alignment horizontal="center" vertical="center" wrapText="1" readingOrder="1"/>
      <protection locked="0"/>
    </xf>
    <xf numFmtId="0" fontId="37" fillId="0" borderId="13" xfId="0" applyFont="1" applyFill="1" applyBorder="1" applyAlignment="1" applyProtection="1">
      <alignment vertical="top" wrapText="1"/>
      <protection locked="0"/>
    </xf>
    <xf numFmtId="0" fontId="36" fillId="0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Fill="1" applyBorder="1" applyAlignment="1">
      <alignment horizontal="center" vertical="center"/>
    </xf>
    <xf numFmtId="0" fontId="36" fillId="0" borderId="14" xfId="0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Fill="1" applyBorder="1" applyAlignment="1">
      <alignment vertical="center" wrapText="1"/>
    </xf>
    <xf numFmtId="177" fontId="38" fillId="0" borderId="2" xfId="0" applyNumberFormat="1" applyFont="1" applyFill="1" applyBorder="1" applyAlignment="1">
      <alignment horizontal="right" vertical="center"/>
    </xf>
    <xf numFmtId="0" fontId="31" fillId="0" borderId="11" xfId="0" applyFont="1" applyFill="1" applyBorder="1" applyAlignment="1" applyProtection="1">
      <alignment horizontal="left" vertical="center" wrapText="1" readingOrder="1"/>
      <protection locked="0"/>
    </xf>
    <xf numFmtId="0" fontId="31" fillId="0" borderId="9" xfId="0" applyFont="1" applyFill="1" applyBorder="1" applyAlignment="1" applyProtection="1">
      <alignment horizontal="left" vertical="center" wrapText="1" readingOrder="1"/>
      <protection locked="0"/>
    </xf>
    <xf numFmtId="177" fontId="33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177" fontId="33" fillId="0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2" xfId="0" applyFont="1" applyFill="1" applyBorder="1" applyAlignment="1"/>
    <xf numFmtId="177" fontId="39" fillId="0" borderId="2" xfId="0" applyNumberFormat="1" applyFont="1" applyFill="1" applyBorder="1" applyAlignment="1">
      <alignment vertical="center"/>
    </xf>
    <xf numFmtId="0" fontId="31" fillId="0" borderId="14" xfId="0" applyFont="1" applyFill="1" applyBorder="1" applyAlignment="1" applyProtection="1">
      <alignment vertical="center" wrapText="1" readingOrder="1"/>
      <protection locked="0"/>
    </xf>
    <xf numFmtId="0" fontId="31" fillId="0" borderId="14" xfId="0" applyFont="1" applyFill="1" applyBorder="1" applyAlignment="1" applyProtection="1">
      <alignment horizontal="left" vertical="center" wrapText="1" readingOrder="1"/>
      <protection locked="0"/>
    </xf>
    <xf numFmtId="178" fontId="31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0" fontId="40" fillId="0" borderId="9" xfId="0" applyFont="1" applyFill="1" applyBorder="1" applyAlignment="1" applyProtection="1">
      <alignment horizontal="center" vertical="center" wrapText="1" readingOrder="1"/>
      <protection locked="0"/>
    </xf>
    <xf numFmtId="177" fontId="41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42" fillId="0" borderId="2" xfId="0" applyFont="1" applyFill="1" applyBorder="1" applyAlignment="1">
      <alignment horizontal="center" vertical="center" readingOrder="1"/>
    </xf>
    <xf numFmtId="177" fontId="41" fillId="0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44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vertical="center" wrapText="1"/>
    </xf>
    <xf numFmtId="177" fontId="23" fillId="0" borderId="2" xfId="0" applyNumberFormat="1" applyFont="1" applyFill="1" applyBorder="1" applyAlignment="1">
      <alignment horizontal="right" vertical="center"/>
    </xf>
    <xf numFmtId="0" fontId="44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16" fillId="0" borderId="2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/>
    </xf>
    <xf numFmtId="0" fontId="42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vertical="center" wrapText="1" readingOrder="1"/>
      <protection locked="0"/>
    </xf>
    <xf numFmtId="0" fontId="48" fillId="0" borderId="2" xfId="0" applyFont="1" applyFill="1" applyBorder="1" applyAlignment="1" applyProtection="1">
      <alignment vertical="center" wrapText="1" readingOrder="1"/>
      <protection locked="0"/>
    </xf>
    <xf numFmtId="177" fontId="49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177" fontId="49" fillId="0" borderId="2" xfId="0" applyNumberFormat="1" applyFont="1" applyFill="1" applyBorder="1" applyAlignment="1">
      <alignment vertical="center"/>
    </xf>
    <xf numFmtId="0" fontId="50" fillId="0" borderId="2" xfId="0" applyFont="1" applyFill="1" applyBorder="1" applyAlignment="1" applyProtection="1">
      <alignment vertical="center" wrapText="1" readingOrder="1"/>
      <protection locked="0"/>
    </xf>
    <xf numFmtId="0" fontId="40" fillId="0" borderId="2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2" fillId="0" borderId="0" xfId="0" applyFont="1" applyFill="1" applyBorder="1" applyAlignment="1"/>
    <xf numFmtId="0" fontId="30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49" fontId="54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left"/>
    </xf>
    <xf numFmtId="49" fontId="56" fillId="0" borderId="0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58" fillId="0" borderId="0" xfId="0" applyNumberFormat="1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tabSelected="1" workbookViewId="0">
      <selection activeCell="A12" sqref="A12"/>
    </sheetView>
  </sheetViews>
  <sheetFormatPr defaultColWidth="7.33333333333333" defaultRowHeight="14.25"/>
  <cols>
    <col min="1" max="1" width="105.416666666667" style="237" customWidth="1"/>
    <col min="2" max="32" width="7.5" style="237" customWidth="1"/>
    <col min="33" max="224" width="7.33333333333333" style="237" customWidth="1"/>
    <col min="225" max="250" width="7.5" style="237" customWidth="1"/>
    <col min="251" max="16384" width="7.33333333333333" style="237"/>
  </cols>
  <sheetData>
    <row r="1" s="237" customFormat="1" ht="37.5" customHeight="1" spans="1:250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  <c r="IN1" s="239"/>
      <c r="IO1" s="239"/>
      <c r="IP1" s="239"/>
    </row>
    <row r="2" s="237" customFormat="1" ht="37.5" customHeight="1" spans="1:250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239"/>
      <c r="IO2" s="239"/>
      <c r="IP2" s="239"/>
    </row>
    <row r="3" s="237" customFormat="1" ht="37.5" customHeight="1" spans="1:250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  <c r="II3" s="239"/>
      <c r="IJ3" s="239"/>
      <c r="IK3" s="239"/>
      <c r="IL3" s="239"/>
      <c r="IM3" s="239"/>
      <c r="IN3" s="239"/>
      <c r="IO3" s="239"/>
      <c r="IP3" s="239"/>
    </row>
    <row r="4" s="237" customFormat="1" ht="37.5" customHeight="1" spans="1:250">
      <c r="A4" s="240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</row>
    <row r="5" s="237" customFormat="1" ht="21" customHeight="1" spans="1:250">
      <c r="A5" s="241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</row>
    <row r="6" s="237" customFormat="1" ht="21" customHeight="1" spans="1:250">
      <c r="A6" s="241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</row>
    <row r="7" s="237" customFormat="1" ht="21" customHeight="1" spans="1:250">
      <c r="A7" s="241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</row>
    <row r="8" s="237" customFormat="1" ht="23" customHeight="1" spans="1:250">
      <c r="A8" s="243" t="s">
        <v>2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  <c r="EF8" s="244"/>
      <c r="EG8" s="244"/>
      <c r="EH8" s="244"/>
      <c r="EI8" s="244"/>
      <c r="EJ8" s="244"/>
      <c r="EK8" s="244"/>
      <c r="EL8" s="244"/>
      <c r="EM8" s="244"/>
      <c r="EN8" s="244"/>
      <c r="EO8" s="244"/>
      <c r="EP8" s="244"/>
      <c r="EQ8" s="244"/>
      <c r="ER8" s="244"/>
      <c r="ES8" s="244"/>
      <c r="ET8" s="244"/>
      <c r="EU8" s="244"/>
      <c r="EV8" s="244"/>
      <c r="EW8" s="244"/>
      <c r="EX8" s="244"/>
      <c r="EY8" s="244"/>
      <c r="EZ8" s="244"/>
      <c r="FA8" s="244"/>
      <c r="FB8" s="244"/>
      <c r="FC8" s="244"/>
      <c r="FD8" s="244"/>
      <c r="FE8" s="244"/>
      <c r="FF8" s="244"/>
      <c r="FG8" s="244"/>
      <c r="FH8" s="244"/>
      <c r="FI8" s="244"/>
      <c r="FJ8" s="244"/>
      <c r="FK8" s="244"/>
      <c r="FL8" s="244"/>
      <c r="FM8" s="244"/>
      <c r="FN8" s="244"/>
      <c r="FO8" s="244"/>
      <c r="FP8" s="244"/>
      <c r="FQ8" s="244"/>
      <c r="FR8" s="244"/>
      <c r="FS8" s="244"/>
      <c r="FT8" s="244"/>
      <c r="FU8" s="244"/>
      <c r="FV8" s="244"/>
      <c r="FW8" s="244"/>
      <c r="FX8" s="244"/>
      <c r="FY8" s="244"/>
      <c r="FZ8" s="244"/>
      <c r="GA8" s="244"/>
      <c r="GB8" s="244"/>
      <c r="GC8" s="244"/>
      <c r="GD8" s="244"/>
      <c r="GE8" s="244"/>
      <c r="GF8" s="244"/>
      <c r="GG8" s="244"/>
      <c r="GH8" s="244"/>
      <c r="GI8" s="244"/>
      <c r="GJ8" s="244"/>
      <c r="GK8" s="244"/>
      <c r="GL8" s="244"/>
      <c r="GM8" s="244"/>
      <c r="GN8" s="244"/>
      <c r="GO8" s="244"/>
      <c r="GP8" s="244"/>
      <c r="GQ8" s="244"/>
      <c r="GR8" s="244"/>
      <c r="GS8" s="244"/>
      <c r="GT8" s="244"/>
      <c r="GU8" s="244"/>
      <c r="GV8" s="244"/>
      <c r="GW8" s="244"/>
      <c r="GX8" s="244"/>
      <c r="GY8" s="244"/>
      <c r="GZ8" s="244"/>
      <c r="HA8" s="244"/>
      <c r="HB8" s="244"/>
      <c r="HC8" s="244"/>
      <c r="HD8" s="244"/>
      <c r="HE8" s="244"/>
      <c r="HF8" s="244"/>
      <c r="HG8" s="244"/>
      <c r="HH8" s="244"/>
      <c r="HI8" s="244"/>
      <c r="HJ8" s="244"/>
      <c r="HK8" s="244"/>
      <c r="HL8" s="244"/>
      <c r="HM8" s="244"/>
      <c r="HN8" s="244"/>
      <c r="HO8" s="244"/>
      <c r="HP8" s="244"/>
      <c r="HQ8" s="244"/>
      <c r="HR8" s="244"/>
      <c r="HS8" s="244"/>
      <c r="HT8" s="244"/>
      <c r="HU8" s="244"/>
      <c r="HV8" s="244"/>
      <c r="HW8" s="244"/>
      <c r="HX8" s="244"/>
      <c r="HY8" s="244"/>
      <c r="HZ8" s="244"/>
      <c r="IA8" s="244"/>
      <c r="IB8" s="244"/>
      <c r="IC8" s="244"/>
      <c r="ID8" s="244"/>
      <c r="IE8" s="244"/>
      <c r="IF8" s="244"/>
      <c r="IG8" s="244"/>
      <c r="IH8" s="244"/>
      <c r="II8" s="244"/>
      <c r="IJ8" s="244"/>
      <c r="IK8" s="244"/>
      <c r="IL8" s="244"/>
      <c r="IM8" s="244"/>
      <c r="IN8" s="244"/>
      <c r="IO8" s="244"/>
      <c r="IP8" s="244"/>
    </row>
    <row r="9" s="237" customFormat="1" ht="23" customHeight="1" spans="1:250">
      <c r="A9" s="245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4"/>
      <c r="GK9" s="244"/>
      <c r="GL9" s="244"/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4"/>
      <c r="HQ9" s="244"/>
      <c r="HR9" s="244"/>
      <c r="HS9" s="244"/>
      <c r="HT9" s="244"/>
      <c r="HU9" s="244"/>
      <c r="HV9" s="244"/>
      <c r="HW9" s="244"/>
      <c r="HX9" s="244"/>
      <c r="HY9" s="244"/>
      <c r="HZ9" s="244"/>
      <c r="IA9" s="244"/>
      <c r="IB9" s="244"/>
      <c r="IC9" s="244"/>
      <c r="ID9" s="244"/>
      <c r="IE9" s="244"/>
      <c r="IF9" s="244"/>
      <c r="IG9" s="244"/>
      <c r="IH9" s="244"/>
      <c r="II9" s="244"/>
      <c r="IJ9" s="244"/>
      <c r="IK9" s="244"/>
      <c r="IL9" s="244"/>
      <c r="IM9" s="244"/>
      <c r="IN9" s="244"/>
      <c r="IO9" s="244"/>
      <c r="IP9" s="244"/>
    </row>
    <row r="10" s="237" customFormat="1" ht="23" customHeight="1" spans="1:250">
      <c r="A10" s="243" t="s">
        <v>3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  <c r="EF10" s="244"/>
      <c r="EG10" s="244"/>
      <c r="EH10" s="244"/>
      <c r="EI10" s="244"/>
      <c r="EJ10" s="244"/>
      <c r="EK10" s="244"/>
      <c r="EL10" s="244"/>
      <c r="EM10" s="244"/>
      <c r="EN10" s="244"/>
      <c r="EO10" s="244"/>
      <c r="EP10" s="244"/>
      <c r="EQ10" s="244"/>
      <c r="ER10" s="244"/>
      <c r="ES10" s="244"/>
      <c r="ET10" s="244"/>
      <c r="EU10" s="244"/>
      <c r="EV10" s="244"/>
      <c r="EW10" s="244"/>
      <c r="EX10" s="244"/>
      <c r="EY10" s="244"/>
      <c r="EZ10" s="244"/>
      <c r="FA10" s="244"/>
      <c r="FB10" s="244"/>
      <c r="FC10" s="244"/>
      <c r="FD10" s="244"/>
      <c r="FE10" s="244"/>
      <c r="FF10" s="244"/>
      <c r="FG10" s="244"/>
      <c r="FH10" s="244"/>
      <c r="FI10" s="244"/>
      <c r="FJ10" s="244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4"/>
      <c r="FY10" s="244"/>
      <c r="FZ10" s="244"/>
      <c r="GA10" s="244"/>
      <c r="GB10" s="244"/>
      <c r="GC10" s="244"/>
      <c r="GD10" s="244"/>
      <c r="GE10" s="244"/>
      <c r="GF10" s="244"/>
      <c r="GG10" s="244"/>
      <c r="GH10" s="244"/>
      <c r="GI10" s="244"/>
      <c r="GJ10" s="244"/>
      <c r="GK10" s="244"/>
      <c r="GL10" s="244"/>
      <c r="GM10" s="244"/>
      <c r="GN10" s="244"/>
      <c r="GO10" s="244"/>
      <c r="GP10" s="244"/>
      <c r="GQ10" s="244"/>
      <c r="GR10" s="244"/>
      <c r="GS10" s="244"/>
      <c r="GT10" s="244"/>
      <c r="GU10" s="244"/>
      <c r="GV10" s="244"/>
      <c r="GW10" s="244"/>
      <c r="GX10" s="244"/>
      <c r="GY10" s="244"/>
      <c r="GZ10" s="244"/>
      <c r="HA10" s="244"/>
      <c r="HB10" s="244"/>
      <c r="HC10" s="244"/>
      <c r="HD10" s="244"/>
      <c r="HE10" s="244"/>
      <c r="HF10" s="244"/>
      <c r="HG10" s="244"/>
      <c r="HH10" s="244"/>
      <c r="HI10" s="244"/>
      <c r="HJ10" s="244"/>
      <c r="HK10" s="244"/>
      <c r="HL10" s="244"/>
      <c r="HM10" s="244"/>
      <c r="HN10" s="244"/>
      <c r="HO10" s="244"/>
      <c r="HP10" s="244"/>
      <c r="HQ10" s="244"/>
      <c r="HR10" s="244"/>
      <c r="HS10" s="244"/>
      <c r="HT10" s="244"/>
      <c r="HU10" s="244"/>
      <c r="HV10" s="244"/>
      <c r="HW10" s="244"/>
      <c r="HX10" s="244"/>
      <c r="HY10" s="244"/>
      <c r="HZ10" s="244"/>
      <c r="IA10" s="244"/>
      <c r="IB10" s="244"/>
      <c r="IC10" s="244"/>
      <c r="ID10" s="244"/>
      <c r="IE10" s="244"/>
      <c r="IF10" s="244"/>
      <c r="IG10" s="244"/>
      <c r="IH10" s="244"/>
      <c r="II10" s="244"/>
      <c r="IJ10" s="244"/>
      <c r="IK10" s="244"/>
      <c r="IL10" s="244"/>
      <c r="IM10" s="244"/>
      <c r="IN10" s="244"/>
      <c r="IO10" s="244"/>
      <c r="IP10" s="244"/>
    </row>
    <row r="11" s="237" customFormat="1" ht="21" customHeight="1" spans="1:250">
      <c r="A11" s="246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</row>
    <row r="12" s="237" customFormat="1" ht="21" customHeight="1" spans="1:250">
      <c r="A12" s="246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</row>
    <row r="13" s="237" customFormat="1" ht="21" customHeight="1" spans="1:250">
      <c r="A13" s="246"/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</row>
    <row r="14" s="237" customFormat="1" ht="21" customHeight="1" spans="1:250">
      <c r="A14" s="246"/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</row>
    <row r="15" s="237" customFormat="1" ht="21" customHeight="1" spans="1:250">
      <c r="A15" s="246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</row>
    <row r="16" s="237" customFormat="1" ht="21" customHeight="1" spans="1:250">
      <c r="A16" s="246"/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</row>
    <row r="17" s="237" customFormat="1" ht="17.5" customHeight="1" spans="1:250">
      <c r="A17" s="247" t="s">
        <v>4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  <c r="EI17" s="248"/>
      <c r="EJ17" s="248"/>
      <c r="EK17" s="248"/>
      <c r="EL17" s="248"/>
      <c r="EM17" s="248"/>
      <c r="EN17" s="248"/>
      <c r="EO17" s="248"/>
      <c r="EP17" s="248"/>
      <c r="EQ17" s="248"/>
      <c r="ER17" s="248"/>
      <c r="ES17" s="248"/>
      <c r="ET17" s="248"/>
      <c r="EU17" s="248"/>
      <c r="EV17" s="248"/>
      <c r="EW17" s="248"/>
      <c r="EX17" s="248"/>
      <c r="EY17" s="248"/>
      <c r="EZ17" s="248"/>
      <c r="FA17" s="248"/>
      <c r="FB17" s="248"/>
      <c r="FC17" s="248"/>
      <c r="FD17" s="248"/>
      <c r="FE17" s="248"/>
      <c r="FF17" s="248"/>
      <c r="FG17" s="248"/>
      <c r="FH17" s="248"/>
      <c r="FI17" s="248"/>
      <c r="FJ17" s="248"/>
      <c r="FK17" s="248"/>
      <c r="FL17" s="248"/>
      <c r="FM17" s="248"/>
      <c r="FN17" s="248"/>
      <c r="FO17" s="248"/>
      <c r="FP17" s="248"/>
      <c r="FQ17" s="248"/>
      <c r="FR17" s="248"/>
      <c r="FS17" s="248"/>
      <c r="FT17" s="248"/>
      <c r="FU17" s="248"/>
      <c r="FV17" s="248"/>
      <c r="FW17" s="248"/>
      <c r="FX17" s="248"/>
      <c r="FY17" s="248"/>
      <c r="FZ17" s="248"/>
      <c r="GA17" s="248"/>
      <c r="GB17" s="248"/>
      <c r="GC17" s="248"/>
      <c r="GD17" s="248"/>
      <c r="GE17" s="248"/>
      <c r="GF17" s="248"/>
      <c r="GG17" s="248"/>
      <c r="GH17" s="248"/>
      <c r="GI17" s="248"/>
      <c r="GJ17" s="248"/>
      <c r="GK17" s="248"/>
      <c r="GL17" s="248"/>
      <c r="GM17" s="248"/>
      <c r="GN17" s="248"/>
      <c r="GO17" s="248"/>
      <c r="GP17" s="248"/>
      <c r="GQ17" s="248"/>
      <c r="GR17" s="248"/>
      <c r="GS17" s="248"/>
      <c r="GT17" s="248"/>
      <c r="GU17" s="248"/>
      <c r="GV17" s="248"/>
      <c r="GW17" s="248"/>
      <c r="GX17" s="248"/>
      <c r="GY17" s="248"/>
      <c r="GZ17" s="248"/>
      <c r="HA17" s="248"/>
      <c r="HB17" s="248"/>
      <c r="HC17" s="248"/>
      <c r="HD17" s="248"/>
      <c r="HE17" s="248"/>
      <c r="HF17" s="248"/>
      <c r="HG17" s="248"/>
      <c r="HH17" s="248"/>
      <c r="HI17" s="248"/>
      <c r="HJ17" s="248"/>
      <c r="HK17" s="248"/>
      <c r="HL17" s="248"/>
      <c r="HM17" s="248"/>
      <c r="HN17" s="248"/>
      <c r="HO17" s="248"/>
      <c r="HP17" s="248"/>
      <c r="HQ17" s="248"/>
      <c r="HR17" s="248"/>
      <c r="HS17" s="248"/>
      <c r="HT17" s="248"/>
      <c r="HU17" s="248"/>
      <c r="HV17" s="248"/>
      <c r="HW17" s="248"/>
      <c r="HX17" s="248"/>
      <c r="HY17" s="248"/>
      <c r="HZ17" s="248"/>
      <c r="IA17" s="248"/>
      <c r="IB17" s="248"/>
      <c r="IC17" s="248"/>
      <c r="ID17" s="248"/>
      <c r="IE17" s="248"/>
      <c r="IF17" s="248"/>
      <c r="IG17" s="248"/>
      <c r="IH17" s="248"/>
      <c r="II17" s="248"/>
      <c r="IJ17" s="248"/>
      <c r="IK17" s="248"/>
      <c r="IL17" s="248"/>
      <c r="IM17" s="248"/>
      <c r="IN17" s="248"/>
      <c r="IO17" s="248"/>
      <c r="IP17" s="24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zoomScale="90" zoomScaleNormal="90" zoomScaleSheetLayoutView="60" workbookViewId="0">
      <pane xSplit="2" ySplit="3" topLeftCell="C4" activePane="bottomRight" state="frozen"/>
      <selection/>
      <selection pane="topRight"/>
      <selection pane="bottomLeft"/>
      <selection pane="bottomRight" activeCell="F6" sqref="F6"/>
    </sheetView>
  </sheetViews>
  <sheetFormatPr defaultColWidth="7" defaultRowHeight="12.75"/>
  <cols>
    <col min="1" max="1" width="5.75" style="90" customWidth="1"/>
    <col min="2" max="2" width="19.375" style="90" customWidth="1"/>
    <col min="3" max="3" width="11.875" style="90" customWidth="1"/>
    <col min="4" max="5" width="11.875" style="129" customWidth="1"/>
    <col min="6" max="6" width="26.875" style="129" customWidth="1"/>
    <col min="7" max="7" width="14.125" style="90" customWidth="1"/>
    <col min="8" max="8" width="11.875" style="90" customWidth="1"/>
    <col min="9" max="16384" width="7" style="90"/>
  </cols>
  <sheetData>
    <row r="1" ht="20.25" spans="1:3">
      <c r="A1" s="115"/>
      <c r="B1" s="115"/>
      <c r="C1" s="115"/>
    </row>
    <row r="2" ht="20.25" spans="1:8">
      <c r="A2" s="95" t="s">
        <v>192</v>
      </c>
      <c r="B2" s="95"/>
      <c r="C2" s="95"/>
      <c r="D2" s="96"/>
      <c r="E2" s="96"/>
      <c r="F2" s="96"/>
      <c r="G2" s="96"/>
      <c r="H2" s="96"/>
    </row>
    <row r="3" s="128" customFormat="1" ht="60" customHeight="1" spans="1:8">
      <c r="A3" s="130" t="s">
        <v>130</v>
      </c>
      <c r="B3" s="131"/>
      <c r="C3" s="101" t="s">
        <v>193</v>
      </c>
      <c r="D3" s="101" t="s">
        <v>194</v>
      </c>
      <c r="E3" s="101" t="s">
        <v>195</v>
      </c>
      <c r="F3" s="101" t="s">
        <v>196</v>
      </c>
      <c r="G3" s="101" t="s">
        <v>197</v>
      </c>
      <c r="H3" s="100" t="s">
        <v>198</v>
      </c>
    </row>
    <row r="4" s="91" customFormat="1" ht="40" customHeight="1" spans="1:8">
      <c r="A4" s="132" t="s">
        <v>108</v>
      </c>
      <c r="B4" s="133"/>
      <c r="C4" s="108">
        <v>17</v>
      </c>
      <c r="D4" s="108">
        <v>10</v>
      </c>
      <c r="E4" s="134">
        <v>0.7</v>
      </c>
      <c r="F4" s="135"/>
      <c r="G4" s="136">
        <v>0.002</v>
      </c>
      <c r="H4" s="137"/>
    </row>
    <row r="5" ht="40" customHeight="1" spans="1:8">
      <c r="A5" s="138" t="s">
        <v>199</v>
      </c>
      <c r="B5" s="139"/>
      <c r="C5" s="108"/>
      <c r="D5" s="108"/>
      <c r="E5" s="134"/>
      <c r="F5" s="140"/>
      <c r="G5" s="136"/>
      <c r="H5" s="141"/>
    </row>
    <row r="6" ht="40" customHeight="1" spans="1:8">
      <c r="A6" s="138" t="s">
        <v>200</v>
      </c>
      <c r="B6" s="139"/>
      <c r="C6" s="108">
        <v>6</v>
      </c>
      <c r="D6" s="108">
        <v>3</v>
      </c>
      <c r="E6" s="134">
        <v>1</v>
      </c>
      <c r="F6" s="142" t="s">
        <v>201</v>
      </c>
      <c r="G6" s="136">
        <v>0.0006</v>
      </c>
      <c r="H6" s="143"/>
    </row>
    <row r="7" ht="40" customHeight="1" spans="1:8">
      <c r="A7" s="138" t="s">
        <v>202</v>
      </c>
      <c r="B7" s="139"/>
      <c r="C7" s="108">
        <v>11</v>
      </c>
      <c r="D7" s="108">
        <v>7</v>
      </c>
      <c r="E7" s="134">
        <v>0.57</v>
      </c>
      <c r="F7" s="144" t="s">
        <v>203</v>
      </c>
      <c r="G7" s="136">
        <v>0.0012</v>
      </c>
      <c r="H7" s="143"/>
    </row>
    <row r="8" ht="40" customHeight="1" spans="1:8">
      <c r="A8" s="145" t="s">
        <v>204</v>
      </c>
      <c r="B8" s="146"/>
      <c r="C8" s="108">
        <v>11</v>
      </c>
      <c r="D8" s="108">
        <v>7</v>
      </c>
      <c r="E8" s="134">
        <v>0.57</v>
      </c>
      <c r="F8" s="144" t="s">
        <v>203</v>
      </c>
      <c r="G8" s="136">
        <v>0.0012</v>
      </c>
      <c r="H8" s="143"/>
    </row>
    <row r="9" ht="40" customHeight="1" spans="1:8">
      <c r="A9" s="145" t="s">
        <v>205</v>
      </c>
      <c r="B9" s="146"/>
      <c r="C9" s="108"/>
      <c r="D9" s="108"/>
      <c r="E9" s="134"/>
      <c r="F9" s="135"/>
      <c r="G9" s="136"/>
      <c r="H9" s="141"/>
    </row>
    <row r="10" s="90" customFormat="1" spans="1:8">
      <c r="A10" s="147"/>
      <c r="B10" s="147"/>
      <c r="C10" s="148"/>
      <c r="D10" s="148"/>
      <c r="E10" s="149"/>
      <c r="F10" s="148"/>
      <c r="G10" s="148"/>
      <c r="H10" s="150"/>
    </row>
    <row r="11" s="90" customFormat="1" ht="20" customHeight="1" spans="1:9">
      <c r="A11" s="151" t="s">
        <v>206</v>
      </c>
      <c r="B11" s="152" t="s">
        <v>207</v>
      </c>
      <c r="C11" s="152"/>
      <c r="D11" s="152"/>
      <c r="E11" s="152"/>
      <c r="F11" s="152"/>
      <c r="G11" s="152"/>
      <c r="H11" s="152"/>
      <c r="I11" s="153"/>
    </row>
    <row r="12" s="90" customFormat="1" ht="20" customHeight="1" spans="2:9">
      <c r="B12" s="152" t="s">
        <v>208</v>
      </c>
      <c r="C12" s="152"/>
      <c r="D12" s="152"/>
      <c r="E12" s="152"/>
      <c r="F12" s="152"/>
      <c r="G12" s="152"/>
      <c r="H12" s="152"/>
      <c r="I12" s="153"/>
    </row>
    <row r="13" s="90" customFormat="1" ht="30" customHeight="1" spans="2:9">
      <c r="B13" s="152" t="s">
        <v>209</v>
      </c>
      <c r="C13" s="152"/>
      <c r="D13" s="152"/>
      <c r="E13" s="152"/>
      <c r="F13" s="152"/>
      <c r="G13" s="152"/>
      <c r="H13" s="152"/>
      <c r="I13" s="153"/>
    </row>
    <row r="14" s="90" customFormat="1" ht="20" customHeight="1" spans="2:9">
      <c r="B14" s="152" t="s">
        <v>210</v>
      </c>
      <c r="C14" s="152"/>
      <c r="D14" s="152"/>
      <c r="E14" s="152"/>
      <c r="F14" s="152"/>
      <c r="G14" s="152"/>
      <c r="H14" s="152"/>
      <c r="I14" s="153"/>
    </row>
    <row r="15" s="90" customFormat="1" ht="20" customHeight="1" spans="2:9">
      <c r="B15" s="152" t="s">
        <v>211</v>
      </c>
      <c r="C15" s="152"/>
      <c r="D15" s="152"/>
      <c r="E15" s="152"/>
      <c r="F15" s="152"/>
      <c r="G15" s="152"/>
      <c r="H15" s="152"/>
      <c r="I15" s="153"/>
    </row>
    <row r="16" s="91" customFormat="1" ht="30" customHeight="1" spans="2:9">
      <c r="B16" s="152"/>
      <c r="C16" s="152"/>
      <c r="D16" s="152"/>
      <c r="E16" s="152"/>
      <c r="F16" s="152"/>
      <c r="G16" s="152"/>
      <c r="H16" s="152"/>
      <c r="I16" s="154"/>
    </row>
    <row r="17" s="90" customFormat="1" spans="4:6">
      <c r="D17" s="129"/>
      <c r="E17" s="129"/>
      <c r="F17" s="129"/>
    </row>
    <row r="18" s="90" customFormat="1" spans="4:6">
      <c r="D18" s="129"/>
      <c r="E18" s="129"/>
      <c r="F18" s="129"/>
    </row>
    <row r="19" s="90" customFormat="1" spans="4:6">
      <c r="D19" s="129"/>
      <c r="E19" s="129"/>
      <c r="F19" s="129"/>
    </row>
  </sheetData>
  <mergeCells count="14">
    <mergeCell ref="A2:H2"/>
    <mergeCell ref="A3:B3"/>
    <mergeCell ref="A4:B4"/>
    <mergeCell ref="A5:B5"/>
    <mergeCell ref="A6:B6"/>
    <mergeCell ref="A7:B7"/>
    <mergeCell ref="A8:B8"/>
    <mergeCell ref="A9:B9"/>
    <mergeCell ref="B11:H11"/>
    <mergeCell ref="B12:H12"/>
    <mergeCell ref="B13:H13"/>
    <mergeCell ref="B14:H14"/>
    <mergeCell ref="B15:H15"/>
    <mergeCell ref="B16:H16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A12" sqref="A12"/>
    </sheetView>
  </sheetViews>
  <sheetFormatPr defaultColWidth="7" defaultRowHeight="12.75"/>
  <cols>
    <col min="1" max="1" width="8.125" style="92" customWidth="1"/>
    <col min="2" max="2" width="29.125" style="92" customWidth="1"/>
    <col min="3" max="3" width="10.375" style="92" customWidth="1"/>
    <col min="4" max="6" width="10.375" style="90" customWidth="1"/>
    <col min="7" max="8" width="10.375" style="93" customWidth="1"/>
    <col min="9" max="9" width="10.375" style="90" customWidth="1"/>
    <col min="10" max="16384" width="7" style="90"/>
  </cols>
  <sheetData>
    <row r="1" ht="20.25" spans="1:1">
      <c r="A1" s="94"/>
    </row>
    <row r="2" ht="20.25" spans="1:9">
      <c r="A2" s="95" t="s">
        <v>212</v>
      </c>
      <c r="B2" s="95"/>
      <c r="C2" s="95"/>
      <c r="D2" s="96"/>
      <c r="E2" s="96"/>
      <c r="F2" s="96"/>
      <c r="G2" s="97"/>
      <c r="H2" s="97"/>
      <c r="I2" s="115"/>
    </row>
    <row r="3" spans="1:9">
      <c r="A3" s="98"/>
      <c r="B3" s="98"/>
      <c r="C3" s="98"/>
      <c r="D3" s="99"/>
      <c r="I3" s="116" t="s">
        <v>77</v>
      </c>
    </row>
    <row r="4" s="90" customFormat="1" ht="25" customHeight="1" spans="1:9">
      <c r="A4" s="100" t="s">
        <v>78</v>
      </c>
      <c r="B4" s="101"/>
      <c r="C4" s="102" t="s">
        <v>137</v>
      </c>
      <c r="D4" s="103" t="s">
        <v>138</v>
      </c>
      <c r="E4" s="103"/>
      <c r="F4" s="103"/>
      <c r="G4" s="103" t="s">
        <v>139</v>
      </c>
      <c r="H4" s="103"/>
      <c r="I4" s="103"/>
    </row>
    <row r="5" s="90" customFormat="1" ht="27" spans="1:9">
      <c r="A5" s="104" t="s">
        <v>80</v>
      </c>
      <c r="B5" s="105" t="s">
        <v>81</v>
      </c>
      <c r="C5" s="102"/>
      <c r="D5" s="103" t="s">
        <v>140</v>
      </c>
      <c r="E5" s="103" t="s">
        <v>141</v>
      </c>
      <c r="F5" s="103" t="s">
        <v>142</v>
      </c>
      <c r="G5" s="103" t="s">
        <v>140</v>
      </c>
      <c r="H5" s="100" t="s">
        <v>143</v>
      </c>
      <c r="I5" s="100" t="s">
        <v>144</v>
      </c>
    </row>
    <row r="6" s="91" customFormat="1" ht="25" customHeight="1" spans="1:9">
      <c r="A6" s="106" t="s">
        <v>104</v>
      </c>
      <c r="B6" s="107" t="s">
        <v>105</v>
      </c>
      <c r="C6" s="120">
        <f t="shared" ref="C6:C10" si="0">SUM(E6:G6)</f>
        <v>80</v>
      </c>
      <c r="D6" s="120">
        <f t="shared" ref="D6:D10" si="1">SUM(E6:F6)</f>
        <v>0</v>
      </c>
      <c r="E6" s="120">
        <v>0</v>
      </c>
      <c r="F6" s="120">
        <v>0</v>
      </c>
      <c r="G6" s="126">
        <f t="shared" ref="G6:G10" si="2">SUM(H6:I6)</f>
        <v>80</v>
      </c>
      <c r="H6" s="120">
        <v>80</v>
      </c>
      <c r="I6" s="120">
        <v>0</v>
      </c>
    </row>
    <row r="7" ht="25" customHeight="1" spans="1:9">
      <c r="A7" s="106" t="s">
        <v>106</v>
      </c>
      <c r="B7" s="107" t="s">
        <v>107</v>
      </c>
      <c r="C7" s="120">
        <f t="shared" si="0"/>
        <v>4212.25</v>
      </c>
      <c r="D7" s="120">
        <f t="shared" si="1"/>
        <v>0</v>
      </c>
      <c r="E7" s="120">
        <v>0</v>
      </c>
      <c r="F7" s="120">
        <v>0</v>
      </c>
      <c r="G7" s="126">
        <f t="shared" si="2"/>
        <v>4212.25</v>
      </c>
      <c r="H7" s="120">
        <v>4212.25</v>
      </c>
      <c r="I7" s="120">
        <v>0</v>
      </c>
    </row>
    <row r="8" ht="25" customHeight="1" spans="1:9">
      <c r="A8" s="106"/>
      <c r="B8" s="107"/>
      <c r="C8" s="120">
        <f t="shared" si="0"/>
        <v>0</v>
      </c>
      <c r="D8" s="120">
        <f t="shared" si="1"/>
        <v>0</v>
      </c>
      <c r="E8" s="120">
        <v>0</v>
      </c>
      <c r="F8" s="120">
        <v>0</v>
      </c>
      <c r="G8" s="126">
        <f t="shared" si="2"/>
        <v>0</v>
      </c>
      <c r="H8" s="120">
        <v>0</v>
      </c>
      <c r="I8" s="120">
        <v>0</v>
      </c>
    </row>
    <row r="9" ht="25" customHeight="1" spans="1:9">
      <c r="A9" s="106"/>
      <c r="B9" s="107"/>
      <c r="C9" s="120">
        <f t="shared" si="0"/>
        <v>0</v>
      </c>
      <c r="D9" s="120">
        <f t="shared" si="1"/>
        <v>0</v>
      </c>
      <c r="E9" s="120">
        <v>0</v>
      </c>
      <c r="F9" s="120">
        <v>0</v>
      </c>
      <c r="G9" s="126">
        <f t="shared" si="2"/>
        <v>0</v>
      </c>
      <c r="H9" s="120">
        <v>0</v>
      </c>
      <c r="I9" s="120">
        <v>0</v>
      </c>
    </row>
    <row r="10" ht="25" customHeight="1" spans="1:9">
      <c r="A10" s="106"/>
      <c r="B10" s="122"/>
      <c r="C10" s="120">
        <f t="shared" si="0"/>
        <v>0</v>
      </c>
      <c r="D10" s="120">
        <f t="shared" si="1"/>
        <v>0</v>
      </c>
      <c r="E10" s="120"/>
      <c r="F10" s="120"/>
      <c r="G10" s="126">
        <f t="shared" si="2"/>
        <v>0</v>
      </c>
      <c r="H10" s="127"/>
      <c r="I10" s="120"/>
    </row>
    <row r="11" ht="25" customHeight="1" spans="1:9">
      <c r="A11" s="103" t="s">
        <v>108</v>
      </c>
      <c r="B11" s="103"/>
      <c r="C11" s="114">
        <f t="shared" ref="C11:H11" si="3">SUM(C6:C10)</f>
        <v>4292.25</v>
      </c>
      <c r="D11" s="114">
        <f t="shared" ref="D11:F11" si="4">SUM(D6:D10)/3</f>
        <v>0</v>
      </c>
      <c r="E11" s="114">
        <f t="shared" si="4"/>
        <v>0</v>
      </c>
      <c r="F11" s="114">
        <f t="shared" si="4"/>
        <v>0</v>
      </c>
      <c r="G11" s="114">
        <f t="shared" si="3"/>
        <v>4292.25</v>
      </c>
      <c r="H11" s="114">
        <f t="shared" si="3"/>
        <v>4292.25</v>
      </c>
      <c r="I11" s="114">
        <f>SUM(I6:I10)/3</f>
        <v>0</v>
      </c>
    </row>
  </sheetData>
  <mergeCells count="6">
    <mergeCell ref="A2:I2"/>
    <mergeCell ref="A4:B4"/>
    <mergeCell ref="D4:F4"/>
    <mergeCell ref="G4:I4"/>
    <mergeCell ref="A11:B11"/>
    <mergeCell ref="C4:C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A12" sqref="A12"/>
    </sheetView>
  </sheetViews>
  <sheetFormatPr defaultColWidth="7" defaultRowHeight="12.75" outlineLevelCol="6"/>
  <cols>
    <col min="1" max="1" width="8.125" style="92" customWidth="1"/>
    <col min="2" max="2" width="29.125" style="92" customWidth="1"/>
    <col min="3" max="3" width="15.625" style="92" customWidth="1"/>
    <col min="4" max="6" width="14.125" style="92" customWidth="1"/>
    <col min="7" max="7" width="14.125" style="90" customWidth="1"/>
    <col min="8" max="16384" width="7" style="90"/>
  </cols>
  <sheetData>
    <row r="1" ht="20.25" spans="1:1">
      <c r="A1" s="94"/>
    </row>
    <row r="2" ht="20.25" spans="1:7">
      <c r="A2" s="95" t="s">
        <v>213</v>
      </c>
      <c r="B2" s="95"/>
      <c r="C2" s="95"/>
      <c r="D2" s="95"/>
      <c r="E2" s="95"/>
      <c r="F2" s="95"/>
      <c r="G2" s="115"/>
    </row>
    <row r="3" spans="1:7">
      <c r="A3" s="98"/>
      <c r="B3" s="98"/>
      <c r="C3" s="98"/>
      <c r="D3" s="98"/>
      <c r="E3" s="98"/>
      <c r="F3" s="98"/>
      <c r="G3" s="116" t="s">
        <v>77</v>
      </c>
    </row>
    <row r="4" s="90" customFormat="1" ht="25" customHeight="1" spans="1:7">
      <c r="A4" s="100" t="s">
        <v>78</v>
      </c>
      <c r="B4" s="100"/>
      <c r="C4" s="117" t="s">
        <v>214</v>
      </c>
      <c r="D4" s="100" t="s">
        <v>215</v>
      </c>
      <c r="E4" s="100"/>
      <c r="F4" s="100"/>
      <c r="G4" s="118"/>
    </row>
    <row r="5" s="90" customFormat="1" ht="30" customHeight="1" spans="1:7">
      <c r="A5" s="104" t="s">
        <v>80</v>
      </c>
      <c r="B5" s="105" t="s">
        <v>81</v>
      </c>
      <c r="C5" s="117"/>
      <c r="D5" s="117" t="s">
        <v>108</v>
      </c>
      <c r="E5" s="117" t="s">
        <v>216</v>
      </c>
      <c r="F5" s="119" t="s">
        <v>217</v>
      </c>
      <c r="G5" s="119" t="s">
        <v>218</v>
      </c>
    </row>
    <row r="6" s="91" customFormat="1" ht="25" customHeight="1" spans="1:7">
      <c r="A6" s="106"/>
      <c r="B6" s="107" t="s">
        <v>219</v>
      </c>
      <c r="C6" s="120"/>
      <c r="D6" s="120">
        <f t="shared" ref="D6:D17" si="0">SUM(E6:G6)</f>
        <v>0</v>
      </c>
      <c r="E6" s="120">
        <v>0</v>
      </c>
      <c r="F6" s="120">
        <v>0</v>
      </c>
      <c r="G6" s="120">
        <v>0</v>
      </c>
    </row>
    <row r="7" ht="25" customHeight="1" spans="1:7">
      <c r="A7" s="106"/>
      <c r="B7" s="107"/>
      <c r="C7" s="120"/>
      <c r="D7" s="120">
        <f t="shared" si="0"/>
        <v>0</v>
      </c>
      <c r="E7" s="120">
        <v>0</v>
      </c>
      <c r="F7" s="120">
        <v>0</v>
      </c>
      <c r="G7" s="120">
        <v>0</v>
      </c>
    </row>
    <row r="8" ht="25" customHeight="1" spans="1:7">
      <c r="A8" s="106"/>
      <c r="B8" s="107"/>
      <c r="C8" s="121"/>
      <c r="D8" s="120">
        <f t="shared" si="0"/>
        <v>0</v>
      </c>
      <c r="E8" s="120">
        <v>0</v>
      </c>
      <c r="F8" s="120">
        <v>0</v>
      </c>
      <c r="G8" s="120">
        <v>0</v>
      </c>
    </row>
    <row r="9" ht="25" customHeight="1" spans="1:7">
      <c r="A9" s="106"/>
      <c r="B9" s="107"/>
      <c r="C9" s="121"/>
      <c r="D9" s="120">
        <f t="shared" si="0"/>
        <v>0</v>
      </c>
      <c r="E9" s="120">
        <v>0</v>
      </c>
      <c r="F9" s="120">
        <v>0</v>
      </c>
      <c r="G9" s="120">
        <v>0</v>
      </c>
    </row>
    <row r="10" ht="25" customHeight="1" spans="1:7">
      <c r="A10" s="106"/>
      <c r="B10" s="122"/>
      <c r="C10" s="123"/>
      <c r="D10" s="120">
        <f t="shared" si="0"/>
        <v>0</v>
      </c>
      <c r="E10" s="120"/>
      <c r="F10" s="120"/>
      <c r="G10" s="120"/>
    </row>
    <row r="11" ht="25" customHeight="1" spans="1:7">
      <c r="A11" s="124"/>
      <c r="B11" s="125"/>
      <c r="C11" s="123"/>
      <c r="D11" s="120">
        <f t="shared" si="0"/>
        <v>0</v>
      </c>
      <c r="E11" s="120"/>
      <c r="F11" s="120"/>
      <c r="G11" s="120"/>
    </row>
    <row r="12" ht="25" customHeight="1" spans="1:7">
      <c r="A12" s="124"/>
      <c r="B12" s="124"/>
      <c r="C12" s="123"/>
      <c r="D12" s="120">
        <f t="shared" si="0"/>
        <v>0</v>
      </c>
      <c r="E12" s="120"/>
      <c r="F12" s="120"/>
      <c r="G12" s="120"/>
    </row>
    <row r="13" s="90" customFormat="1" ht="25" customHeight="1" spans="1:7">
      <c r="A13" s="124"/>
      <c r="B13" s="124"/>
      <c r="C13" s="123"/>
      <c r="D13" s="120">
        <f t="shared" si="0"/>
        <v>0</v>
      </c>
      <c r="E13" s="120"/>
      <c r="F13" s="120"/>
      <c r="G13" s="120"/>
    </row>
    <row r="14" s="90" customFormat="1" ht="25" customHeight="1" spans="1:7">
      <c r="A14" s="124"/>
      <c r="B14" s="124"/>
      <c r="C14" s="123"/>
      <c r="D14" s="120">
        <f t="shared" si="0"/>
        <v>0</v>
      </c>
      <c r="E14" s="120"/>
      <c r="F14" s="120"/>
      <c r="G14" s="120"/>
    </row>
    <row r="15" ht="25" customHeight="1" spans="1:7">
      <c r="A15" s="124"/>
      <c r="B15" s="124"/>
      <c r="C15" s="123"/>
      <c r="D15" s="120">
        <f t="shared" si="0"/>
        <v>0</v>
      </c>
      <c r="E15" s="120"/>
      <c r="F15" s="120"/>
      <c r="G15" s="120"/>
    </row>
    <row r="16" ht="25" customHeight="1" spans="1:7">
      <c r="A16" s="124"/>
      <c r="B16" s="124"/>
      <c r="C16" s="123"/>
      <c r="D16" s="120">
        <f t="shared" si="0"/>
        <v>0</v>
      </c>
      <c r="E16" s="120"/>
      <c r="F16" s="120"/>
      <c r="G16" s="120"/>
    </row>
    <row r="17" ht="25" customHeight="1" spans="1:7">
      <c r="A17" s="124"/>
      <c r="B17" s="124"/>
      <c r="C17" s="123"/>
      <c r="D17" s="120">
        <f t="shared" si="0"/>
        <v>0</v>
      </c>
      <c r="E17" s="120"/>
      <c r="F17" s="120"/>
      <c r="G17" s="120"/>
    </row>
    <row r="18" ht="25" customHeight="1" spans="1:7">
      <c r="A18" s="103" t="s">
        <v>108</v>
      </c>
      <c r="B18" s="103"/>
      <c r="C18" s="114">
        <f t="shared" ref="C18:G18" si="1">SUM(C6:C17)/3</f>
        <v>0</v>
      </c>
      <c r="D18" s="114">
        <f t="shared" si="1"/>
        <v>0</v>
      </c>
      <c r="E18" s="114">
        <f t="shared" si="1"/>
        <v>0</v>
      </c>
      <c r="F18" s="114">
        <f t="shared" si="1"/>
        <v>0</v>
      </c>
      <c r="G18" s="114">
        <f t="shared" si="1"/>
        <v>0</v>
      </c>
    </row>
  </sheetData>
  <mergeCells count="5">
    <mergeCell ref="A2:G2"/>
    <mergeCell ref="A4:B4"/>
    <mergeCell ref="D4:G4"/>
    <mergeCell ref="A18:B18"/>
    <mergeCell ref="C4:C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A12" sqref="A12"/>
    </sheetView>
  </sheetViews>
  <sheetFormatPr defaultColWidth="7" defaultRowHeight="12.75"/>
  <cols>
    <col min="1" max="1" width="8.125" style="92" customWidth="1"/>
    <col min="2" max="2" width="29.125" style="92" customWidth="1"/>
    <col min="3" max="3" width="10.375" style="92" customWidth="1"/>
    <col min="4" max="6" width="10.375" style="90" customWidth="1"/>
    <col min="7" max="8" width="10.375" style="93" customWidth="1"/>
    <col min="9" max="9" width="10.375" style="90" customWidth="1"/>
    <col min="10" max="16384" width="7" style="90"/>
  </cols>
  <sheetData>
    <row r="1" ht="20.25" spans="1:1">
      <c r="A1" s="94"/>
    </row>
    <row r="2" ht="20.25" spans="1:9">
      <c r="A2" s="95" t="s">
        <v>220</v>
      </c>
      <c r="B2" s="95"/>
      <c r="C2" s="95"/>
      <c r="D2" s="96"/>
      <c r="E2" s="96"/>
      <c r="F2" s="96"/>
      <c r="G2" s="97"/>
      <c r="H2" s="97"/>
      <c r="I2" s="115"/>
    </row>
    <row r="3" spans="1:9">
      <c r="A3" s="98"/>
      <c r="B3" s="98"/>
      <c r="C3" s="98"/>
      <c r="D3" s="99"/>
      <c r="I3" s="116" t="s">
        <v>77</v>
      </c>
    </row>
    <row r="4" s="90" customFormat="1" ht="25" customHeight="1" spans="1:9">
      <c r="A4" s="100" t="s">
        <v>78</v>
      </c>
      <c r="B4" s="101"/>
      <c r="C4" s="102" t="s">
        <v>137</v>
      </c>
      <c r="D4" s="103" t="s">
        <v>138</v>
      </c>
      <c r="E4" s="103"/>
      <c r="F4" s="103"/>
      <c r="G4" s="103" t="s">
        <v>139</v>
      </c>
      <c r="H4" s="103"/>
      <c r="I4" s="103"/>
    </row>
    <row r="5" s="90" customFormat="1" ht="27" spans="1:9">
      <c r="A5" s="104" t="s">
        <v>80</v>
      </c>
      <c r="B5" s="105" t="s">
        <v>81</v>
      </c>
      <c r="C5" s="102"/>
      <c r="D5" s="103" t="s">
        <v>140</v>
      </c>
      <c r="E5" s="103" t="s">
        <v>141</v>
      </c>
      <c r="F5" s="103" t="s">
        <v>142</v>
      </c>
      <c r="G5" s="103" t="s">
        <v>140</v>
      </c>
      <c r="H5" s="100" t="s">
        <v>143</v>
      </c>
      <c r="I5" s="100" t="s">
        <v>144</v>
      </c>
    </row>
    <row r="6" s="91" customFormat="1" ht="25" customHeight="1" spans="1:9">
      <c r="A6" s="106"/>
      <c r="B6" s="107" t="s">
        <v>219</v>
      </c>
      <c r="C6" s="108">
        <f t="shared" ref="C6:C17" si="0">SUM(E6:G6)</f>
        <v>0</v>
      </c>
      <c r="D6" s="108">
        <f t="shared" ref="D6:D17" si="1">SUM(E6:F6)</f>
        <v>0</v>
      </c>
      <c r="E6" s="108"/>
      <c r="F6" s="108"/>
      <c r="G6" s="109">
        <f t="shared" ref="G6:G17" si="2">SUM(H6:I6)</f>
        <v>0</v>
      </c>
      <c r="H6" s="108"/>
      <c r="I6" s="108"/>
    </row>
    <row r="7" ht="25" customHeight="1" spans="1:9">
      <c r="A7" s="106"/>
      <c r="B7" s="107"/>
      <c r="C7" s="108">
        <f t="shared" si="0"/>
        <v>0</v>
      </c>
      <c r="D7" s="108">
        <f t="shared" si="1"/>
        <v>0</v>
      </c>
      <c r="E7" s="108"/>
      <c r="F7" s="108"/>
      <c r="G7" s="109">
        <f t="shared" si="2"/>
        <v>0</v>
      </c>
      <c r="H7" s="108"/>
      <c r="I7" s="108"/>
    </row>
    <row r="8" ht="25" customHeight="1" spans="1:9">
      <c r="A8" s="106"/>
      <c r="B8" s="107"/>
      <c r="C8" s="108">
        <f t="shared" si="0"/>
        <v>0</v>
      </c>
      <c r="D8" s="108">
        <f t="shared" si="1"/>
        <v>0</v>
      </c>
      <c r="E8" s="108"/>
      <c r="F8" s="108"/>
      <c r="G8" s="109">
        <f t="shared" si="2"/>
        <v>0</v>
      </c>
      <c r="H8" s="108"/>
      <c r="I8" s="108"/>
    </row>
    <row r="9" s="90" customFormat="1" ht="25" customHeight="1" spans="1:9">
      <c r="A9" s="106"/>
      <c r="B9" s="110"/>
      <c r="C9" s="108">
        <f t="shared" si="0"/>
        <v>0</v>
      </c>
      <c r="D9" s="108">
        <f t="shared" si="1"/>
        <v>0</v>
      </c>
      <c r="E9" s="108"/>
      <c r="F9" s="108"/>
      <c r="G9" s="109">
        <f t="shared" si="2"/>
        <v>0</v>
      </c>
      <c r="H9" s="108"/>
      <c r="I9" s="108"/>
    </row>
    <row r="10" ht="25" customHeight="1" spans="1:9">
      <c r="A10" s="106"/>
      <c r="B10" s="107"/>
      <c r="C10" s="108">
        <f t="shared" si="0"/>
        <v>0</v>
      </c>
      <c r="D10" s="108">
        <f t="shared" si="1"/>
        <v>0</v>
      </c>
      <c r="E10" s="108"/>
      <c r="F10" s="108"/>
      <c r="G10" s="109">
        <f t="shared" si="2"/>
        <v>0</v>
      </c>
      <c r="H10" s="108"/>
      <c r="I10" s="108"/>
    </row>
    <row r="11" ht="25" customHeight="1" spans="1:9">
      <c r="A11" s="106"/>
      <c r="B11" s="111"/>
      <c r="C11" s="108">
        <f t="shared" si="0"/>
        <v>0</v>
      </c>
      <c r="D11" s="108">
        <f t="shared" si="1"/>
        <v>0</v>
      </c>
      <c r="E11" s="108"/>
      <c r="F11" s="108"/>
      <c r="G11" s="109">
        <f t="shared" si="2"/>
        <v>0</v>
      </c>
      <c r="H11" s="109"/>
      <c r="I11" s="108"/>
    </row>
    <row r="12" ht="25" customHeight="1" spans="1:9">
      <c r="A12" s="106"/>
      <c r="B12" s="112"/>
      <c r="C12" s="108">
        <f t="shared" si="0"/>
        <v>0</v>
      </c>
      <c r="D12" s="108">
        <f t="shared" si="1"/>
        <v>0</v>
      </c>
      <c r="E12" s="108"/>
      <c r="F12" s="108"/>
      <c r="G12" s="109">
        <f t="shared" si="2"/>
        <v>0</v>
      </c>
      <c r="H12" s="109"/>
      <c r="I12" s="108"/>
    </row>
    <row r="13" ht="25" customHeight="1" spans="1:9">
      <c r="A13" s="113"/>
      <c r="B13" s="113"/>
      <c r="C13" s="108">
        <f t="shared" si="0"/>
        <v>0</v>
      </c>
      <c r="D13" s="108">
        <f t="shared" si="1"/>
        <v>0</v>
      </c>
      <c r="E13" s="108"/>
      <c r="F13" s="108"/>
      <c r="G13" s="109">
        <f t="shared" si="2"/>
        <v>0</v>
      </c>
      <c r="H13" s="109"/>
      <c r="I13" s="108"/>
    </row>
    <row r="14" ht="25" customHeight="1" spans="1:9">
      <c r="A14" s="113"/>
      <c r="B14" s="113"/>
      <c r="C14" s="108">
        <f t="shared" si="0"/>
        <v>0</v>
      </c>
      <c r="D14" s="108">
        <f t="shared" si="1"/>
        <v>0</v>
      </c>
      <c r="E14" s="108"/>
      <c r="F14" s="108"/>
      <c r="G14" s="109">
        <f t="shared" si="2"/>
        <v>0</v>
      </c>
      <c r="H14" s="109"/>
      <c r="I14" s="108"/>
    </row>
    <row r="15" ht="25" customHeight="1" spans="1:9">
      <c r="A15" s="113"/>
      <c r="B15" s="113"/>
      <c r="C15" s="108">
        <f t="shared" si="0"/>
        <v>0</v>
      </c>
      <c r="D15" s="108">
        <f t="shared" si="1"/>
        <v>0</v>
      </c>
      <c r="E15" s="108"/>
      <c r="F15" s="108"/>
      <c r="G15" s="109">
        <f t="shared" si="2"/>
        <v>0</v>
      </c>
      <c r="H15" s="109"/>
      <c r="I15" s="108"/>
    </row>
    <row r="16" ht="25" customHeight="1" spans="1:9">
      <c r="A16" s="113"/>
      <c r="B16" s="113"/>
      <c r="C16" s="108">
        <f t="shared" si="0"/>
        <v>0</v>
      </c>
      <c r="D16" s="108">
        <f t="shared" si="1"/>
        <v>0</v>
      </c>
      <c r="E16" s="108"/>
      <c r="F16" s="108"/>
      <c r="G16" s="109">
        <f t="shared" si="2"/>
        <v>0</v>
      </c>
      <c r="H16" s="109"/>
      <c r="I16" s="108"/>
    </row>
    <row r="17" ht="25" customHeight="1" spans="1:9">
      <c r="A17" s="113"/>
      <c r="B17" s="113"/>
      <c r="C17" s="108">
        <f t="shared" si="0"/>
        <v>0</v>
      </c>
      <c r="D17" s="108">
        <f t="shared" si="1"/>
        <v>0</v>
      </c>
      <c r="E17" s="108"/>
      <c r="F17" s="108"/>
      <c r="G17" s="109">
        <f t="shared" si="2"/>
        <v>0</v>
      </c>
      <c r="H17" s="109"/>
      <c r="I17" s="108"/>
    </row>
    <row r="18" ht="25" customHeight="1" spans="1:9">
      <c r="A18" s="103" t="s">
        <v>108</v>
      </c>
      <c r="B18" s="103"/>
      <c r="C18" s="114">
        <f t="shared" ref="C18:I18" si="3">SUM(C6:C17)/3</f>
        <v>0</v>
      </c>
      <c r="D18" s="114">
        <f t="shared" si="3"/>
        <v>0</v>
      </c>
      <c r="E18" s="114">
        <f t="shared" si="3"/>
        <v>0</v>
      </c>
      <c r="F18" s="114">
        <f t="shared" si="3"/>
        <v>0</v>
      </c>
      <c r="G18" s="114">
        <f t="shared" si="3"/>
        <v>0</v>
      </c>
      <c r="H18" s="114">
        <f t="shared" si="3"/>
        <v>0</v>
      </c>
      <c r="I18" s="114">
        <f t="shared" si="3"/>
        <v>0</v>
      </c>
    </row>
  </sheetData>
  <mergeCells count="6">
    <mergeCell ref="A2:I2"/>
    <mergeCell ref="A4:B4"/>
    <mergeCell ref="D4:F4"/>
    <mergeCell ref="G4:I4"/>
    <mergeCell ref="A18:B18"/>
    <mergeCell ref="C4:C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zoomScaleSheetLayoutView="60" workbookViewId="0">
      <selection activeCell="A1" sqref="$A1:$XFD1048576"/>
    </sheetView>
  </sheetViews>
  <sheetFormatPr defaultColWidth="8.8" defaultRowHeight="14.25" outlineLevelCol="5"/>
  <cols>
    <col min="1" max="1" width="15.5666666666667" style="58" customWidth="1"/>
    <col min="2" max="2" width="13.25" style="58" customWidth="1"/>
    <col min="3" max="3" width="12.5" style="58" customWidth="1"/>
    <col min="4" max="4" width="26.5" style="58" customWidth="1"/>
    <col min="5" max="5" width="10.3" style="58" customWidth="1"/>
    <col min="6" max="6" width="28.8" style="58" customWidth="1"/>
    <col min="7" max="31" width="9" style="58"/>
    <col min="32" max="16384" width="8.8" style="58"/>
  </cols>
  <sheetData>
    <row r="1" ht="20.25" customHeight="1" spans="1:6">
      <c r="A1" s="59"/>
      <c r="B1" s="59"/>
      <c r="C1" s="59"/>
      <c r="D1" s="59"/>
      <c r="E1" s="59"/>
      <c r="F1" s="59"/>
    </row>
    <row r="2" ht="28.5" customHeight="1" spans="1:6">
      <c r="A2" s="60" t="s">
        <v>221</v>
      </c>
      <c r="B2" s="60"/>
      <c r="C2" s="60"/>
      <c r="D2" s="60"/>
      <c r="E2" s="60"/>
      <c r="F2" s="60"/>
    </row>
    <row r="3" s="56" customFormat="1" ht="24" customHeight="1" spans="1:6">
      <c r="A3" s="61" t="s">
        <v>222</v>
      </c>
      <c r="B3" s="61"/>
      <c r="C3" s="62" t="s">
        <v>2</v>
      </c>
      <c r="D3" s="63"/>
      <c r="E3" s="64"/>
      <c r="F3" s="65" t="s">
        <v>223</v>
      </c>
    </row>
    <row r="4" s="56" customFormat="1" ht="24" customHeight="1" spans="1:6">
      <c r="A4" s="61" t="s">
        <v>224</v>
      </c>
      <c r="B4" s="66" t="s">
        <v>225</v>
      </c>
      <c r="C4" s="67">
        <v>4975.31</v>
      </c>
      <c r="D4" s="67"/>
      <c r="E4" s="67"/>
      <c r="F4" s="67"/>
    </row>
    <row r="5" s="56" customFormat="1" ht="24" customHeight="1" spans="1:6">
      <c r="A5" s="61"/>
      <c r="B5" s="66" t="s">
        <v>138</v>
      </c>
      <c r="C5" s="67">
        <v>589.15</v>
      </c>
      <c r="D5" s="67"/>
      <c r="E5" s="67"/>
      <c r="F5" s="67"/>
    </row>
    <row r="6" s="56" customFormat="1" ht="24" customHeight="1" spans="1:6">
      <c r="A6" s="61"/>
      <c r="B6" s="66" t="s">
        <v>139</v>
      </c>
      <c r="C6" s="68">
        <f>43861600/10000</f>
        <v>4386.16</v>
      </c>
      <c r="D6" s="68"/>
      <c r="E6" s="68"/>
      <c r="F6" s="68"/>
    </row>
    <row r="7" s="56" customFormat="1" ht="24" customHeight="1" spans="1:6">
      <c r="A7" s="61"/>
      <c r="B7" s="66" t="s">
        <v>226</v>
      </c>
      <c r="C7" s="67">
        <v>0</v>
      </c>
      <c r="D7" s="67"/>
      <c r="E7" s="67"/>
      <c r="F7" s="67"/>
    </row>
    <row r="8" s="57" customFormat="1" ht="121" customHeight="1" spans="1:6">
      <c r="A8" s="61" t="s">
        <v>227</v>
      </c>
      <c r="B8" s="61"/>
      <c r="C8" s="69" t="s">
        <v>228</v>
      </c>
      <c r="D8" s="69"/>
      <c r="E8" s="69"/>
      <c r="F8" s="69"/>
    </row>
    <row r="9" s="57" customFormat="1" ht="79" customHeight="1" spans="1:6">
      <c r="A9" s="61" t="s">
        <v>229</v>
      </c>
      <c r="B9" s="61"/>
      <c r="C9" s="69" t="s">
        <v>230</v>
      </c>
      <c r="D9" s="69"/>
      <c r="E9" s="69"/>
      <c r="F9" s="69"/>
    </row>
    <row r="10" s="56" customFormat="1" ht="64" customHeight="1" spans="1:6">
      <c r="A10" s="61" t="s">
        <v>231</v>
      </c>
      <c r="B10" s="61"/>
      <c r="C10" s="69" t="s">
        <v>232</v>
      </c>
      <c r="D10" s="69"/>
      <c r="E10" s="69"/>
      <c r="F10" s="69"/>
    </row>
    <row r="11" s="56" customFormat="1" ht="48" customHeight="1" spans="1:6">
      <c r="A11" s="61" t="s">
        <v>233</v>
      </c>
      <c r="B11" s="61"/>
      <c r="C11" s="69" t="s">
        <v>234</v>
      </c>
      <c r="D11" s="69"/>
      <c r="E11" s="69"/>
      <c r="F11" s="69"/>
    </row>
    <row r="12" s="58" customFormat="1" ht="20" customHeight="1" spans="1:6">
      <c r="A12" s="66" t="s">
        <v>235</v>
      </c>
      <c r="B12" s="66" t="s">
        <v>236</v>
      </c>
      <c r="C12" s="66" t="s">
        <v>237</v>
      </c>
      <c r="D12" s="66" t="s">
        <v>238</v>
      </c>
      <c r="E12" s="66" t="s">
        <v>239</v>
      </c>
      <c r="F12" s="66" t="s">
        <v>240</v>
      </c>
    </row>
    <row r="13" s="58" customFormat="1" ht="63" spans="1:6">
      <c r="A13" s="66"/>
      <c r="B13" s="70" t="s">
        <v>241</v>
      </c>
      <c r="C13" s="71" t="s">
        <v>242</v>
      </c>
      <c r="D13" s="66" t="s">
        <v>243</v>
      </c>
      <c r="E13" s="72" t="s">
        <v>244</v>
      </c>
      <c r="F13" s="73" t="s">
        <v>245</v>
      </c>
    </row>
    <row r="14" s="58" customFormat="1" ht="30" customHeight="1" spans="1:6">
      <c r="A14" s="66"/>
      <c r="B14" s="74"/>
      <c r="C14" s="75"/>
      <c r="D14" s="36" t="s">
        <v>246</v>
      </c>
      <c r="E14" s="72" t="s">
        <v>247</v>
      </c>
      <c r="F14" s="76"/>
    </row>
    <row r="15" s="58" customFormat="1" ht="30" customHeight="1" spans="1:6">
      <c r="A15" s="66"/>
      <c r="B15" s="74"/>
      <c r="C15" s="77"/>
      <c r="D15" s="36" t="s">
        <v>248</v>
      </c>
      <c r="E15" s="78">
        <v>1</v>
      </c>
      <c r="F15" s="76"/>
    </row>
    <row r="16" s="58" customFormat="1" ht="30" customHeight="1" spans="1:6">
      <c r="A16" s="66"/>
      <c r="B16" s="74"/>
      <c r="C16" s="61" t="s">
        <v>249</v>
      </c>
      <c r="D16" s="36" t="s">
        <v>250</v>
      </c>
      <c r="E16" s="79">
        <v>1</v>
      </c>
      <c r="F16" s="76"/>
    </row>
    <row r="17" s="58" customFormat="1" ht="30" customHeight="1" spans="1:6">
      <c r="A17" s="66"/>
      <c r="B17" s="74"/>
      <c r="C17" s="61"/>
      <c r="D17" s="36" t="s">
        <v>251</v>
      </c>
      <c r="E17" s="80">
        <v>1</v>
      </c>
      <c r="F17" s="81" t="s">
        <v>252</v>
      </c>
    </row>
    <row r="18" s="58" customFormat="1" ht="30" customHeight="1" spans="1:6">
      <c r="A18" s="66"/>
      <c r="B18" s="74"/>
      <c r="C18" s="71" t="s">
        <v>253</v>
      </c>
      <c r="D18" s="36" t="s">
        <v>254</v>
      </c>
      <c r="E18" s="82" t="s">
        <v>255</v>
      </c>
      <c r="F18" s="76"/>
    </row>
    <row r="19" s="58" customFormat="1" ht="30" customHeight="1" spans="1:6">
      <c r="A19" s="66"/>
      <c r="B19" s="74"/>
      <c r="C19" s="77"/>
      <c r="D19" s="36" t="s">
        <v>256</v>
      </c>
      <c r="E19" s="82" t="s">
        <v>257</v>
      </c>
      <c r="F19" s="76"/>
    </row>
    <row r="20" s="58" customFormat="1" ht="30" customHeight="1" spans="1:6">
      <c r="A20" s="66"/>
      <c r="B20" s="74"/>
      <c r="C20" s="61" t="s">
        <v>258</v>
      </c>
      <c r="D20" s="61" t="s">
        <v>259</v>
      </c>
      <c r="E20" s="66" t="s">
        <v>260</v>
      </c>
      <c r="F20" s="73"/>
    </row>
    <row r="21" s="58" customFormat="1" ht="30" customHeight="1" spans="1:6">
      <c r="A21" s="66"/>
      <c r="B21" s="83" t="s">
        <v>261</v>
      </c>
      <c r="C21" s="61" t="s">
        <v>262</v>
      </c>
      <c r="D21" s="36" t="s">
        <v>263</v>
      </c>
      <c r="E21" s="72" t="s">
        <v>264</v>
      </c>
      <c r="F21" s="73"/>
    </row>
    <row r="22" s="58" customFormat="1" ht="30" customHeight="1" spans="1:6">
      <c r="A22" s="66"/>
      <c r="B22" s="83"/>
      <c r="C22" s="61"/>
      <c r="D22" s="36" t="s">
        <v>265</v>
      </c>
      <c r="E22" s="72" t="s">
        <v>266</v>
      </c>
      <c r="F22" s="73"/>
    </row>
    <row r="23" s="58" customFormat="1" ht="30" customHeight="1" spans="1:6">
      <c r="A23" s="66"/>
      <c r="B23" s="83"/>
      <c r="C23" s="61"/>
      <c r="D23" s="36" t="s">
        <v>267</v>
      </c>
      <c r="E23" s="72" t="s">
        <v>268</v>
      </c>
      <c r="F23" s="73"/>
    </row>
    <row r="24" s="58" customFormat="1" ht="30" customHeight="1" spans="1:6">
      <c r="A24" s="66"/>
      <c r="B24" s="83"/>
      <c r="C24" s="71" t="s">
        <v>269</v>
      </c>
      <c r="D24" s="36" t="s">
        <v>270</v>
      </c>
      <c r="E24" s="84">
        <v>0</v>
      </c>
      <c r="F24" s="73"/>
    </row>
    <row r="25" s="58" customFormat="1" ht="30" customHeight="1" spans="1:6">
      <c r="A25" s="66"/>
      <c r="B25" s="83"/>
      <c r="C25" s="77"/>
      <c r="D25" s="51" t="s">
        <v>271</v>
      </c>
      <c r="E25" s="85">
        <v>1</v>
      </c>
      <c r="F25" s="29" t="s">
        <v>272</v>
      </c>
    </row>
    <row r="26" s="58" customFormat="1" ht="30" customHeight="1" spans="1:6">
      <c r="A26" s="66"/>
      <c r="B26" s="83"/>
      <c r="C26" s="61" t="s">
        <v>273</v>
      </c>
      <c r="D26" s="86"/>
      <c r="E26" s="66"/>
      <c r="F26" s="73"/>
    </row>
    <row r="27" s="58" customFormat="1" ht="52.5" spans="1:6">
      <c r="A27" s="66"/>
      <c r="B27" s="83"/>
      <c r="C27" s="61" t="s">
        <v>274</v>
      </c>
      <c r="D27" s="36" t="s">
        <v>275</v>
      </c>
      <c r="E27" s="66" t="s">
        <v>276</v>
      </c>
      <c r="F27" s="73" t="s">
        <v>277</v>
      </c>
    </row>
    <row r="28" s="58" customFormat="1" ht="30" customHeight="1" spans="1:6">
      <c r="A28" s="66"/>
      <c r="B28" s="83"/>
      <c r="C28" s="61"/>
      <c r="D28" s="36" t="s">
        <v>278</v>
      </c>
      <c r="E28" s="87" t="s">
        <v>279</v>
      </c>
      <c r="F28" s="73" t="s">
        <v>280</v>
      </c>
    </row>
    <row r="29" s="58" customFormat="1" ht="30" customHeight="1" spans="1:6">
      <c r="A29" s="66"/>
      <c r="B29" s="83" t="s">
        <v>281</v>
      </c>
      <c r="C29" s="61" t="s">
        <v>282</v>
      </c>
      <c r="D29" s="61" t="s">
        <v>283</v>
      </c>
      <c r="E29" s="66" t="s">
        <v>284</v>
      </c>
      <c r="F29" s="29" t="s">
        <v>285</v>
      </c>
    </row>
    <row r="30" s="58" customFormat="1" ht="30" customHeight="1" spans="1:6">
      <c r="A30" s="66"/>
      <c r="B30" s="83" t="s">
        <v>226</v>
      </c>
      <c r="C30" s="83"/>
      <c r="D30" s="88"/>
      <c r="E30" s="66"/>
      <c r="F30" s="89"/>
    </row>
    <row r="31" s="58" customFormat="1" ht="37.5" customHeight="1" spans="1:6">
      <c r="A31" s="61" t="s">
        <v>286</v>
      </c>
      <c r="B31" s="61"/>
      <c r="C31" s="61"/>
      <c r="D31" s="61"/>
      <c r="E31" s="61"/>
      <c r="F31" s="61"/>
    </row>
  </sheetData>
  <mergeCells count="28">
    <mergeCell ref="A1:F1"/>
    <mergeCell ref="A2:F2"/>
    <mergeCell ref="A3:B3"/>
    <mergeCell ref="C3:E3"/>
    <mergeCell ref="C4:F4"/>
    <mergeCell ref="C5:F5"/>
    <mergeCell ref="C6:F6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31:B31"/>
    <mergeCell ref="C31:F31"/>
    <mergeCell ref="A4:A7"/>
    <mergeCell ref="A12:A30"/>
    <mergeCell ref="B13:B20"/>
    <mergeCell ref="B21:B28"/>
    <mergeCell ref="C13:C15"/>
    <mergeCell ref="C16:C17"/>
    <mergeCell ref="C18:C19"/>
    <mergeCell ref="C21:C23"/>
    <mergeCell ref="C24:C25"/>
    <mergeCell ref="C27:C28"/>
  </mergeCells>
  <pageMargins left="0.7" right="0.7" top="0.75" bottom="0.75" header="0.3" footer="0.3"/>
  <pageSetup paperSize="9" scale="64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A1" sqref="A1"/>
    </sheetView>
  </sheetViews>
  <sheetFormatPr defaultColWidth="9" defaultRowHeight="23.25" customHeight="1"/>
  <cols>
    <col min="1" max="1" width="8.13333333333333" style="2" customWidth="1"/>
    <col min="2" max="2" width="8.13333333333333" style="3" customWidth="1"/>
    <col min="3" max="3" width="16.8833333333333" style="4" customWidth="1"/>
    <col min="4" max="4" width="15.8916666666667" style="4" customWidth="1"/>
    <col min="5" max="5" width="8.13333333333333" style="4" customWidth="1"/>
    <col min="6" max="6" width="16.8833333333333" style="4" customWidth="1"/>
    <col min="7" max="7" width="24" style="4" customWidth="1"/>
    <col min="8" max="8" width="11.3333333333333" style="4" customWidth="1"/>
    <col min="9" max="9" width="18.3333333333333" style="4" customWidth="1"/>
    <col min="10" max="16384" width="9" style="4"/>
  </cols>
  <sheetData>
    <row r="1" s="1" customFormat="1" ht="26.25" customHeight="1" spans="1:9">
      <c r="A1" s="5"/>
      <c r="B1" s="6" t="s">
        <v>287</v>
      </c>
      <c r="C1" s="6"/>
      <c r="D1" s="6"/>
      <c r="E1" s="6"/>
      <c r="F1" s="6"/>
      <c r="G1" s="6"/>
      <c r="H1" s="6"/>
      <c r="I1" s="6"/>
    </row>
    <row r="2" ht="21" customHeight="1" spans="1:9">
      <c r="A2" s="7" t="s">
        <v>288</v>
      </c>
      <c r="B2" s="7"/>
      <c r="C2" s="8" t="s">
        <v>289</v>
      </c>
      <c r="D2" s="8"/>
      <c r="E2" s="8"/>
      <c r="F2" s="8"/>
      <c r="G2" s="8"/>
      <c r="H2" s="8"/>
      <c r="I2" s="8"/>
    </row>
    <row r="3" ht="21" customHeight="1" spans="1:9">
      <c r="A3" s="7" t="s">
        <v>290</v>
      </c>
      <c r="B3" s="7"/>
      <c r="C3" s="8" t="s">
        <v>291</v>
      </c>
      <c r="D3" s="8"/>
      <c r="E3" s="8"/>
      <c r="F3" s="8" t="s">
        <v>292</v>
      </c>
      <c r="G3" s="8" t="s">
        <v>2</v>
      </c>
      <c r="H3" s="8"/>
      <c r="I3" s="8"/>
    </row>
    <row r="4" ht="21" customHeight="1" spans="1:9">
      <c r="A4" s="9" t="s">
        <v>293</v>
      </c>
      <c r="B4" s="10"/>
      <c r="C4" s="8" t="s">
        <v>294</v>
      </c>
      <c r="D4" s="8"/>
      <c r="E4" s="8"/>
      <c r="F4" s="8" t="s">
        <v>295</v>
      </c>
      <c r="G4" s="8"/>
      <c r="H4" s="8"/>
      <c r="I4" s="8"/>
    </row>
    <row r="5" ht="21" customHeight="1" spans="1:9">
      <c r="A5" s="42" t="s">
        <v>296</v>
      </c>
      <c r="B5" s="43"/>
      <c r="C5" s="11"/>
      <c r="D5" s="11"/>
      <c r="E5" s="11"/>
      <c r="F5" s="30">
        <f t="shared" ref="F5:F7" si="0">160000/10000</f>
        <v>16</v>
      </c>
      <c r="G5" s="30"/>
      <c r="H5" s="30"/>
      <c r="I5" s="30"/>
    </row>
    <row r="6" ht="21" customHeight="1" spans="1:9">
      <c r="A6" s="12" t="s">
        <v>297</v>
      </c>
      <c r="B6" s="13"/>
      <c r="C6" s="11"/>
      <c r="D6" s="11"/>
      <c r="E6" s="11"/>
      <c r="F6" s="30">
        <f t="shared" si="0"/>
        <v>16</v>
      </c>
      <c r="G6" s="30"/>
      <c r="H6" s="30"/>
      <c r="I6" s="30"/>
    </row>
    <row r="7" ht="21" customHeight="1" spans="1:9">
      <c r="A7" s="14" t="s">
        <v>298</v>
      </c>
      <c r="B7" s="15"/>
      <c r="C7" s="11"/>
      <c r="D7" s="11"/>
      <c r="E7" s="11"/>
      <c r="F7" s="30">
        <f t="shared" si="0"/>
        <v>16</v>
      </c>
      <c r="G7" s="30"/>
      <c r="H7" s="30"/>
      <c r="I7" s="30"/>
    </row>
    <row r="8" ht="21" customHeight="1" spans="1:9">
      <c r="A8" s="12" t="s">
        <v>299</v>
      </c>
      <c r="B8" s="13"/>
      <c r="C8" s="11"/>
      <c r="D8" s="11"/>
      <c r="E8" s="11"/>
      <c r="F8" s="30">
        <v>0</v>
      </c>
      <c r="G8" s="30"/>
      <c r="H8" s="30"/>
      <c r="I8" s="30"/>
    </row>
    <row r="9" ht="21" customHeight="1" spans="1:9">
      <c r="A9" s="8" t="s">
        <v>300</v>
      </c>
      <c r="B9" s="11" t="s">
        <v>301</v>
      </c>
      <c r="C9" s="11"/>
      <c r="D9" s="11"/>
      <c r="E9" s="11"/>
      <c r="F9" s="19" t="s">
        <v>302</v>
      </c>
      <c r="G9" s="19"/>
      <c r="H9" s="19"/>
      <c r="I9" s="19"/>
    </row>
    <row r="10" ht="43" customHeight="1" spans="1:9">
      <c r="A10" s="8"/>
      <c r="B10" s="8" t="s">
        <v>303</v>
      </c>
      <c r="C10" s="16" t="s">
        <v>304</v>
      </c>
      <c r="D10" s="16"/>
      <c r="E10" s="16"/>
      <c r="F10" s="42" t="s">
        <v>305</v>
      </c>
      <c r="G10" s="44"/>
      <c r="H10" s="44"/>
      <c r="I10" s="43"/>
    </row>
    <row r="11" ht="41.25" customHeight="1" spans="1:9">
      <c r="A11" s="8"/>
      <c r="B11" s="8" t="s">
        <v>306</v>
      </c>
      <c r="C11" s="16" t="s">
        <v>307</v>
      </c>
      <c r="D11" s="7"/>
      <c r="E11" s="7"/>
      <c r="F11" s="45" t="s">
        <v>308</v>
      </c>
      <c r="G11" s="45"/>
      <c r="H11" s="45"/>
      <c r="I11" s="45"/>
    </row>
    <row r="12" ht="39" customHeight="1" spans="1:9">
      <c r="A12" s="8"/>
      <c r="B12" s="11" t="s">
        <v>309</v>
      </c>
      <c r="C12" s="16" t="s">
        <v>310</v>
      </c>
      <c r="D12" s="16"/>
      <c r="E12" s="16"/>
      <c r="F12" s="45" t="s">
        <v>311</v>
      </c>
      <c r="G12" s="45"/>
      <c r="H12" s="45"/>
      <c r="I12" s="45"/>
    </row>
    <row r="13" ht="24.95" customHeight="1" spans="1:9">
      <c r="A13" s="11" t="s">
        <v>312</v>
      </c>
      <c r="B13" s="11" t="s">
        <v>313</v>
      </c>
      <c r="C13" s="8" t="s">
        <v>237</v>
      </c>
      <c r="D13" s="8" t="s">
        <v>238</v>
      </c>
      <c r="E13" s="8" t="s">
        <v>239</v>
      </c>
      <c r="F13" s="8" t="s">
        <v>237</v>
      </c>
      <c r="G13" s="11" t="s">
        <v>238</v>
      </c>
      <c r="H13" s="11" t="s">
        <v>239</v>
      </c>
      <c r="I13" s="11" t="s">
        <v>240</v>
      </c>
    </row>
    <row r="14" ht="30" customHeight="1" spans="1:9">
      <c r="A14" s="11"/>
      <c r="B14" s="18" t="s">
        <v>314</v>
      </c>
      <c r="C14" s="18" t="s">
        <v>315</v>
      </c>
      <c r="D14" s="8"/>
      <c r="E14" s="8"/>
      <c r="F14" s="18" t="s">
        <v>315</v>
      </c>
      <c r="G14" s="11" t="s">
        <v>316</v>
      </c>
      <c r="H14" s="46">
        <v>1</v>
      </c>
      <c r="I14" s="8"/>
    </row>
    <row r="15" ht="30" customHeight="1" spans="1:9">
      <c r="A15" s="11"/>
      <c r="B15" s="18"/>
      <c r="C15" s="18" t="s">
        <v>317</v>
      </c>
      <c r="D15" s="8"/>
      <c r="E15" s="8"/>
      <c r="F15" s="19" t="s">
        <v>317</v>
      </c>
      <c r="G15" s="30" t="s">
        <v>318</v>
      </c>
      <c r="H15" s="19" t="s">
        <v>319</v>
      </c>
      <c r="I15" s="30"/>
    </row>
    <row r="16" ht="30" customHeight="1" spans="1:9">
      <c r="A16" s="11"/>
      <c r="B16" s="18"/>
      <c r="C16" s="18" t="s">
        <v>320</v>
      </c>
      <c r="D16" s="8"/>
      <c r="E16" s="8"/>
      <c r="F16" s="19" t="s">
        <v>320</v>
      </c>
      <c r="G16" s="47" t="s">
        <v>321</v>
      </c>
      <c r="H16" s="48" t="s">
        <v>322</v>
      </c>
      <c r="I16" s="30"/>
    </row>
    <row r="17" ht="30" customHeight="1" spans="1:9">
      <c r="A17" s="11"/>
      <c r="B17" s="18"/>
      <c r="C17" s="18" t="s">
        <v>323</v>
      </c>
      <c r="D17" s="8"/>
      <c r="E17" s="8"/>
      <c r="F17" s="19" t="s">
        <v>323</v>
      </c>
      <c r="G17" s="49" t="s">
        <v>324</v>
      </c>
      <c r="H17" s="19" t="s">
        <v>325</v>
      </c>
      <c r="I17" s="30"/>
    </row>
    <row r="18" ht="30" customHeight="1" spans="1:9">
      <c r="A18" s="11"/>
      <c r="B18" s="18" t="s">
        <v>326</v>
      </c>
      <c r="C18" s="18" t="s">
        <v>327</v>
      </c>
      <c r="D18" s="8"/>
      <c r="E18" s="8"/>
      <c r="F18" s="19" t="s">
        <v>327</v>
      </c>
      <c r="G18" s="19"/>
      <c r="H18" s="19"/>
      <c r="I18" s="30"/>
    </row>
    <row r="19" ht="30" customHeight="1" spans="1:9">
      <c r="A19" s="11"/>
      <c r="B19" s="18"/>
      <c r="C19" s="37" t="s">
        <v>328</v>
      </c>
      <c r="D19" s="24"/>
      <c r="E19" s="24"/>
      <c r="F19" s="50" t="s">
        <v>328</v>
      </c>
      <c r="G19" s="51" t="s">
        <v>329</v>
      </c>
      <c r="H19" s="51" t="s">
        <v>279</v>
      </c>
      <c r="I19" s="29" t="s">
        <v>330</v>
      </c>
    </row>
    <row r="20" ht="30" customHeight="1" spans="1:9">
      <c r="A20" s="11"/>
      <c r="B20" s="18"/>
      <c r="C20" s="39"/>
      <c r="D20" s="24"/>
      <c r="E20" s="24"/>
      <c r="F20" s="52"/>
      <c r="G20" s="49" t="s">
        <v>331</v>
      </c>
      <c r="H20" s="49" t="s">
        <v>332</v>
      </c>
      <c r="I20" s="29" t="s">
        <v>333</v>
      </c>
    </row>
    <row r="21" ht="30" customHeight="1" spans="1:9">
      <c r="A21" s="11"/>
      <c r="B21" s="18"/>
      <c r="C21" s="18" t="s">
        <v>334</v>
      </c>
      <c r="D21" s="24"/>
      <c r="E21" s="24"/>
      <c r="F21" s="19" t="s">
        <v>334</v>
      </c>
      <c r="G21" s="49"/>
      <c r="H21" s="49"/>
      <c r="I21" s="29"/>
    </row>
    <row r="22" ht="30" customHeight="1" spans="1:9">
      <c r="A22" s="11"/>
      <c r="B22" s="18"/>
      <c r="C22" s="18" t="s">
        <v>335</v>
      </c>
      <c r="D22" s="8"/>
      <c r="E22" s="8"/>
      <c r="F22" s="19" t="s">
        <v>335</v>
      </c>
      <c r="G22" s="53" t="s">
        <v>336</v>
      </c>
      <c r="H22" s="49" t="s">
        <v>337</v>
      </c>
      <c r="I22" s="27" t="s">
        <v>338</v>
      </c>
    </row>
    <row r="23" ht="30" customHeight="1" spans="1:9">
      <c r="A23" s="11"/>
      <c r="B23" s="18" t="s">
        <v>339</v>
      </c>
      <c r="C23" s="18" t="s">
        <v>340</v>
      </c>
      <c r="D23" s="8"/>
      <c r="E23" s="8"/>
      <c r="F23" s="19" t="s">
        <v>340</v>
      </c>
      <c r="G23" s="54" t="s">
        <v>341</v>
      </c>
      <c r="H23" s="55" t="s">
        <v>342</v>
      </c>
      <c r="I23" s="30"/>
    </row>
  </sheetData>
  <mergeCells count="35">
    <mergeCell ref="B1:I1"/>
    <mergeCell ref="A2:B2"/>
    <mergeCell ref="C2:I2"/>
    <mergeCell ref="A3:B3"/>
    <mergeCell ref="C3:E3"/>
    <mergeCell ref="G3:I3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B7"/>
    <mergeCell ref="C7:E7"/>
    <mergeCell ref="F7:I7"/>
    <mergeCell ref="A8:B8"/>
    <mergeCell ref="C8:E8"/>
    <mergeCell ref="F8:I8"/>
    <mergeCell ref="B9:E9"/>
    <mergeCell ref="F9:I9"/>
    <mergeCell ref="C10:E10"/>
    <mergeCell ref="F10:I10"/>
    <mergeCell ref="C11:E11"/>
    <mergeCell ref="F11:I11"/>
    <mergeCell ref="C12:E12"/>
    <mergeCell ref="F12:I12"/>
    <mergeCell ref="A9:A12"/>
    <mergeCell ref="A13:A23"/>
    <mergeCell ref="B14:B17"/>
    <mergeCell ref="B18:B22"/>
    <mergeCell ref="C19:C20"/>
    <mergeCell ref="F19:F20"/>
  </mergeCells>
  <pageMargins left="0.7" right="0.7" top="0.75" bottom="0.75" header="0.3" footer="0.3"/>
  <pageSetup paperSize="9" scale="6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A1" sqref="A1"/>
    </sheetView>
  </sheetViews>
  <sheetFormatPr defaultColWidth="9" defaultRowHeight="23.25" customHeight="1"/>
  <cols>
    <col min="1" max="1" width="8.13333333333333" style="2" customWidth="1"/>
    <col min="2" max="2" width="8.13333333333333" style="3" customWidth="1"/>
    <col min="3" max="3" width="16.8833333333333" style="4" customWidth="1"/>
    <col min="4" max="4" width="16.225" style="4" customWidth="1"/>
    <col min="5" max="5" width="8.13333333333333" style="4" customWidth="1"/>
    <col min="6" max="6" width="16.8833333333333" style="4" customWidth="1"/>
    <col min="7" max="7" width="21.8916666666667" style="4" customWidth="1"/>
    <col min="8" max="8" width="15.6666666666667" style="4" customWidth="1"/>
    <col min="9" max="9" width="21.5583333333333" style="4" customWidth="1"/>
    <col min="10" max="16384" width="9" style="4"/>
  </cols>
  <sheetData>
    <row r="1" s="1" customFormat="1" ht="26.25" customHeight="1" spans="1:9">
      <c r="A1" s="5"/>
      <c r="B1" s="6" t="s">
        <v>287</v>
      </c>
      <c r="C1" s="6"/>
      <c r="D1" s="6"/>
      <c r="E1" s="6"/>
      <c r="F1" s="6"/>
      <c r="G1" s="6"/>
      <c r="H1" s="6"/>
      <c r="I1" s="6"/>
    </row>
    <row r="2" ht="21" customHeight="1" spans="1:9">
      <c r="A2" s="7" t="s">
        <v>288</v>
      </c>
      <c r="B2" s="7"/>
      <c r="C2" s="8" t="s">
        <v>343</v>
      </c>
      <c r="D2" s="8"/>
      <c r="E2" s="8"/>
      <c r="F2" s="8"/>
      <c r="G2" s="8"/>
      <c r="H2" s="8"/>
      <c r="I2" s="8"/>
    </row>
    <row r="3" ht="21" customHeight="1" spans="1:9">
      <c r="A3" s="7" t="s">
        <v>290</v>
      </c>
      <c r="B3" s="7"/>
      <c r="C3" s="8" t="s">
        <v>291</v>
      </c>
      <c r="D3" s="8"/>
      <c r="E3" s="8"/>
      <c r="F3" s="8" t="s">
        <v>292</v>
      </c>
      <c r="G3" s="8" t="s">
        <v>2</v>
      </c>
      <c r="H3" s="8"/>
      <c r="I3" s="8"/>
    </row>
    <row r="4" ht="21" customHeight="1" spans="1:9">
      <c r="A4" s="9" t="s">
        <v>293</v>
      </c>
      <c r="B4" s="10"/>
      <c r="C4" s="8" t="s">
        <v>294</v>
      </c>
      <c r="D4" s="8"/>
      <c r="E4" s="8"/>
      <c r="F4" s="8" t="s">
        <v>295</v>
      </c>
      <c r="G4" s="8"/>
      <c r="H4" s="8"/>
      <c r="I4" s="8"/>
    </row>
    <row r="5" ht="21" customHeight="1" spans="1:9">
      <c r="A5" s="9" t="s">
        <v>296</v>
      </c>
      <c r="B5" s="10"/>
      <c r="C5" s="11"/>
      <c r="D5" s="11"/>
      <c r="E5" s="11"/>
      <c r="F5" s="8">
        <f t="shared" ref="F5:F7" si="0">80000/10000</f>
        <v>8</v>
      </c>
      <c r="G5" s="8"/>
      <c r="H5" s="8"/>
      <c r="I5" s="8"/>
    </row>
    <row r="6" ht="21" customHeight="1" spans="1:9">
      <c r="A6" s="12" t="s">
        <v>297</v>
      </c>
      <c r="B6" s="13"/>
      <c r="C6" s="11"/>
      <c r="D6" s="11"/>
      <c r="E6" s="11"/>
      <c r="F6" s="8">
        <f t="shared" si="0"/>
        <v>8</v>
      </c>
      <c r="G6" s="8"/>
      <c r="H6" s="8"/>
      <c r="I6" s="8"/>
    </row>
    <row r="7" ht="21" customHeight="1" spans="1:9">
      <c r="A7" s="14" t="s">
        <v>298</v>
      </c>
      <c r="B7" s="15"/>
      <c r="C7" s="11"/>
      <c r="D7" s="11"/>
      <c r="E7" s="11"/>
      <c r="F7" s="8">
        <f t="shared" si="0"/>
        <v>8</v>
      </c>
      <c r="G7" s="8"/>
      <c r="H7" s="8"/>
      <c r="I7" s="8"/>
    </row>
    <row r="8" ht="21" customHeight="1" spans="1:9">
      <c r="A8" s="12" t="s">
        <v>299</v>
      </c>
      <c r="B8" s="13"/>
      <c r="C8" s="11"/>
      <c r="D8" s="11"/>
      <c r="E8" s="11"/>
      <c r="F8" s="8">
        <v>0</v>
      </c>
      <c r="G8" s="8"/>
      <c r="H8" s="8"/>
      <c r="I8" s="8"/>
    </row>
    <row r="9" ht="21" customHeight="1" spans="1:9">
      <c r="A9" s="8" t="s">
        <v>300</v>
      </c>
      <c r="B9" s="11" t="s">
        <v>301</v>
      </c>
      <c r="C9" s="11"/>
      <c r="D9" s="11"/>
      <c r="E9" s="11"/>
      <c r="F9" s="11" t="s">
        <v>302</v>
      </c>
      <c r="G9" s="11"/>
      <c r="H9" s="11"/>
      <c r="I9" s="11"/>
    </row>
    <row r="10" ht="28" customHeight="1" spans="1:9">
      <c r="A10" s="8"/>
      <c r="B10" s="8" t="s">
        <v>303</v>
      </c>
      <c r="C10" s="16" t="s">
        <v>304</v>
      </c>
      <c r="D10" s="16"/>
      <c r="E10" s="16"/>
      <c r="F10" s="16" t="s">
        <v>344</v>
      </c>
      <c r="G10" s="16"/>
      <c r="H10" s="16"/>
      <c r="I10" s="16"/>
    </row>
    <row r="11" ht="41.25" customHeight="1" spans="1:9">
      <c r="A11" s="8"/>
      <c r="B11" s="8" t="s">
        <v>306</v>
      </c>
      <c r="C11" s="16" t="s">
        <v>307</v>
      </c>
      <c r="D11" s="7"/>
      <c r="E11" s="7"/>
      <c r="F11" s="17" t="s">
        <v>345</v>
      </c>
      <c r="G11" s="17"/>
      <c r="H11" s="17"/>
      <c r="I11" s="17"/>
    </row>
    <row r="12" ht="39" customHeight="1" spans="1:9">
      <c r="A12" s="8"/>
      <c r="B12" s="11" t="s">
        <v>309</v>
      </c>
      <c r="C12" s="16" t="s">
        <v>310</v>
      </c>
      <c r="D12" s="16"/>
      <c r="E12" s="16"/>
      <c r="F12" s="17" t="s">
        <v>346</v>
      </c>
      <c r="G12" s="17"/>
      <c r="H12" s="17"/>
      <c r="I12" s="17"/>
    </row>
    <row r="13" ht="24.95" customHeight="1" spans="1:9">
      <c r="A13" s="11" t="s">
        <v>312</v>
      </c>
      <c r="B13" s="11" t="s">
        <v>313</v>
      </c>
      <c r="C13" s="8" t="s">
        <v>237</v>
      </c>
      <c r="D13" s="8" t="s">
        <v>238</v>
      </c>
      <c r="E13" s="8" t="s">
        <v>239</v>
      </c>
      <c r="F13" s="8" t="s">
        <v>237</v>
      </c>
      <c r="G13" s="11" t="s">
        <v>238</v>
      </c>
      <c r="H13" s="11" t="s">
        <v>239</v>
      </c>
      <c r="I13" s="11" t="s">
        <v>240</v>
      </c>
    </row>
    <row r="14" ht="30" customHeight="1" spans="1:9">
      <c r="A14" s="11"/>
      <c r="B14" s="18" t="s">
        <v>314</v>
      </c>
      <c r="C14" s="18" t="s">
        <v>315</v>
      </c>
      <c r="D14" s="8"/>
      <c r="E14" s="8"/>
      <c r="F14" s="18" t="s">
        <v>315</v>
      </c>
      <c r="G14" s="23" t="s">
        <v>347</v>
      </c>
      <c r="H14" s="22" t="s">
        <v>348</v>
      </c>
      <c r="I14" s="28" t="s">
        <v>349</v>
      </c>
    </row>
    <row r="15" ht="30" customHeight="1" spans="1:9">
      <c r="A15" s="11"/>
      <c r="B15" s="18"/>
      <c r="C15" s="18"/>
      <c r="D15" s="8"/>
      <c r="E15" s="8"/>
      <c r="F15" s="18"/>
      <c r="G15" s="41" t="s">
        <v>350</v>
      </c>
      <c r="H15" s="22">
        <v>1</v>
      </c>
      <c r="I15" s="28" t="s">
        <v>351</v>
      </c>
    </row>
    <row r="16" ht="30" customHeight="1" spans="1:9">
      <c r="A16" s="11"/>
      <c r="B16" s="18"/>
      <c r="C16" s="18" t="s">
        <v>317</v>
      </c>
      <c r="D16" s="8"/>
      <c r="E16" s="8"/>
      <c r="F16" s="18" t="s">
        <v>317</v>
      </c>
      <c r="G16" s="23" t="s">
        <v>352</v>
      </c>
      <c r="H16" s="22">
        <v>1</v>
      </c>
      <c r="I16" s="26"/>
    </row>
    <row r="17" ht="30" customHeight="1" spans="1:9">
      <c r="A17" s="11"/>
      <c r="B17" s="18"/>
      <c r="C17" s="18" t="s">
        <v>320</v>
      </c>
      <c r="D17" s="8"/>
      <c r="E17" s="8"/>
      <c r="F17" s="37" t="s">
        <v>320</v>
      </c>
      <c r="G17" s="23" t="s">
        <v>353</v>
      </c>
      <c r="H17" s="22">
        <v>1</v>
      </c>
      <c r="I17" s="40" t="s">
        <v>354</v>
      </c>
    </row>
    <row r="18" ht="30" customHeight="1" spans="1:9">
      <c r="A18" s="11"/>
      <c r="B18" s="18"/>
      <c r="C18" s="18"/>
      <c r="D18" s="8"/>
      <c r="E18" s="8"/>
      <c r="F18" s="39"/>
      <c r="G18" s="41" t="s">
        <v>355</v>
      </c>
      <c r="H18" s="22">
        <v>1</v>
      </c>
      <c r="I18" s="28" t="s">
        <v>356</v>
      </c>
    </row>
    <row r="19" ht="30" customHeight="1" spans="1:9">
      <c r="A19" s="11"/>
      <c r="B19" s="18"/>
      <c r="C19" s="18" t="s">
        <v>323</v>
      </c>
      <c r="D19" s="8"/>
      <c r="E19" s="8"/>
      <c r="F19" s="18" t="s">
        <v>323</v>
      </c>
      <c r="G19" s="23" t="s">
        <v>357</v>
      </c>
      <c r="H19" s="34" t="s">
        <v>358</v>
      </c>
      <c r="I19" s="28" t="s">
        <v>359</v>
      </c>
    </row>
    <row r="20" ht="30" customHeight="1" spans="1:9">
      <c r="A20" s="11"/>
      <c r="B20" s="37" t="s">
        <v>326</v>
      </c>
      <c r="C20" s="18" t="s">
        <v>327</v>
      </c>
      <c r="D20" s="8"/>
      <c r="E20" s="8"/>
      <c r="F20" s="18" t="s">
        <v>327</v>
      </c>
      <c r="G20" s="23"/>
      <c r="H20" s="34"/>
      <c r="I20" s="26"/>
    </row>
    <row r="21" ht="30" customHeight="1" spans="1:9">
      <c r="A21" s="11"/>
      <c r="B21" s="38"/>
      <c r="C21" s="18" t="s">
        <v>328</v>
      </c>
      <c r="D21" s="24"/>
      <c r="E21" s="24"/>
      <c r="F21" s="37" t="s">
        <v>328</v>
      </c>
      <c r="G21" s="23" t="s">
        <v>360</v>
      </c>
      <c r="H21" s="23" t="s">
        <v>279</v>
      </c>
      <c r="I21" s="28" t="s">
        <v>361</v>
      </c>
    </row>
    <row r="22" ht="30" customHeight="1" spans="1:9">
      <c r="A22" s="11"/>
      <c r="B22" s="38"/>
      <c r="C22" s="18"/>
      <c r="D22" s="24"/>
      <c r="E22" s="24"/>
      <c r="F22" s="39"/>
      <c r="G22" s="23" t="s">
        <v>362</v>
      </c>
      <c r="H22" s="22">
        <v>1</v>
      </c>
      <c r="I22" s="28" t="s">
        <v>363</v>
      </c>
    </row>
    <row r="23" ht="30" customHeight="1" spans="1:9">
      <c r="A23" s="11"/>
      <c r="B23" s="38"/>
      <c r="C23" s="18" t="s">
        <v>334</v>
      </c>
      <c r="D23" s="24"/>
      <c r="E23" s="24"/>
      <c r="F23" s="18" t="s">
        <v>334</v>
      </c>
      <c r="G23" s="23"/>
      <c r="H23" s="23"/>
      <c r="I23" s="26"/>
    </row>
    <row r="24" ht="30" customHeight="1" spans="1:9">
      <c r="A24" s="11"/>
      <c r="B24" s="39"/>
      <c r="C24" s="18" t="s">
        <v>335</v>
      </c>
      <c r="D24" s="24"/>
      <c r="E24" s="24"/>
      <c r="F24" s="18" t="s">
        <v>335</v>
      </c>
      <c r="G24" s="23" t="s">
        <v>364</v>
      </c>
      <c r="H24" s="23" t="s">
        <v>279</v>
      </c>
      <c r="I24" s="28" t="s">
        <v>365</v>
      </c>
    </row>
    <row r="25" ht="30" customHeight="1" spans="1:9">
      <c r="A25" s="11"/>
      <c r="B25" s="18" t="s">
        <v>339</v>
      </c>
      <c r="C25" s="18" t="s">
        <v>340</v>
      </c>
      <c r="D25" s="8"/>
      <c r="E25" s="8"/>
      <c r="F25" s="18" t="s">
        <v>340</v>
      </c>
      <c r="G25" s="23" t="s">
        <v>366</v>
      </c>
      <c r="H25" s="23" t="s">
        <v>367</v>
      </c>
      <c r="I25" s="29" t="s">
        <v>285</v>
      </c>
    </row>
  </sheetData>
  <mergeCells count="35">
    <mergeCell ref="B1:I1"/>
    <mergeCell ref="A2:B2"/>
    <mergeCell ref="C2:I2"/>
    <mergeCell ref="A3:B3"/>
    <mergeCell ref="C3:E3"/>
    <mergeCell ref="G3:I3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B7"/>
    <mergeCell ref="C7:E7"/>
    <mergeCell ref="F7:I7"/>
    <mergeCell ref="A8:B8"/>
    <mergeCell ref="C8:E8"/>
    <mergeCell ref="F8:I8"/>
    <mergeCell ref="B9:E9"/>
    <mergeCell ref="F9:I9"/>
    <mergeCell ref="C10:E10"/>
    <mergeCell ref="F10:I10"/>
    <mergeCell ref="C11:E11"/>
    <mergeCell ref="F11:I11"/>
    <mergeCell ref="C12:E12"/>
    <mergeCell ref="F12:I12"/>
    <mergeCell ref="A9:A12"/>
    <mergeCell ref="A13:A25"/>
    <mergeCell ref="B14:B19"/>
    <mergeCell ref="B20:B24"/>
    <mergeCell ref="F17:F18"/>
    <mergeCell ref="F21:F22"/>
  </mergeCells>
  <pageMargins left="0.7" right="0.7" top="0.75" bottom="0.75" header="0.3" footer="0.3"/>
  <pageSetup paperSize="9" scale="9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A1" sqref="A1"/>
    </sheetView>
  </sheetViews>
  <sheetFormatPr defaultColWidth="9" defaultRowHeight="23.25" customHeight="1"/>
  <cols>
    <col min="1" max="1" width="8.13333333333333" style="2" customWidth="1"/>
    <col min="2" max="2" width="8.13333333333333" style="3" customWidth="1"/>
    <col min="3" max="3" width="16.8833333333333" style="4" customWidth="1"/>
    <col min="4" max="4" width="16.775" style="4" customWidth="1"/>
    <col min="5" max="5" width="10.6666666666667" style="4" customWidth="1"/>
    <col min="6" max="6" width="16.8833333333333" style="4" customWidth="1"/>
    <col min="7" max="7" width="22.8916666666667" style="4" customWidth="1"/>
    <col min="8" max="8" width="11.4416666666667" style="4" customWidth="1"/>
    <col min="9" max="9" width="16.225" style="4" customWidth="1"/>
    <col min="10" max="16384" width="9" style="4"/>
  </cols>
  <sheetData>
    <row r="1" s="1" customFormat="1" ht="26.25" customHeight="1" spans="1:9">
      <c r="A1" s="5"/>
      <c r="B1" s="6" t="s">
        <v>287</v>
      </c>
      <c r="C1" s="6"/>
      <c r="D1" s="6"/>
      <c r="E1" s="6"/>
      <c r="F1" s="6"/>
      <c r="G1" s="6"/>
      <c r="H1" s="6"/>
      <c r="I1" s="6"/>
    </row>
    <row r="2" ht="21" customHeight="1" spans="1:9">
      <c r="A2" s="7" t="s">
        <v>288</v>
      </c>
      <c r="B2" s="7"/>
      <c r="C2" s="8" t="s">
        <v>368</v>
      </c>
      <c r="D2" s="8"/>
      <c r="E2" s="8"/>
      <c r="F2" s="8"/>
      <c r="G2" s="8"/>
      <c r="H2" s="8"/>
      <c r="I2" s="8"/>
    </row>
    <row r="3" ht="21" customHeight="1" spans="1:9">
      <c r="A3" s="7" t="s">
        <v>290</v>
      </c>
      <c r="B3" s="7"/>
      <c r="C3" s="8" t="s">
        <v>291</v>
      </c>
      <c r="D3" s="8"/>
      <c r="E3" s="8"/>
      <c r="F3" s="8" t="s">
        <v>292</v>
      </c>
      <c r="G3" s="8" t="s">
        <v>2</v>
      </c>
      <c r="H3" s="8"/>
      <c r="I3" s="8"/>
    </row>
    <row r="4" ht="21" customHeight="1" spans="1:9">
      <c r="A4" s="9" t="s">
        <v>293</v>
      </c>
      <c r="B4" s="10"/>
      <c r="C4" s="8" t="s">
        <v>294</v>
      </c>
      <c r="D4" s="8"/>
      <c r="E4" s="8"/>
      <c r="F4" s="8" t="s">
        <v>295</v>
      </c>
      <c r="G4" s="8"/>
      <c r="H4" s="8"/>
      <c r="I4" s="8"/>
    </row>
    <row r="5" ht="21" customHeight="1" spans="1:9">
      <c r="A5" s="9" t="s">
        <v>296</v>
      </c>
      <c r="B5" s="10"/>
      <c r="C5" s="11"/>
      <c r="D5" s="11"/>
      <c r="E5" s="11"/>
      <c r="F5" s="8">
        <f t="shared" ref="F5:F7" si="0">50000/10000</f>
        <v>5</v>
      </c>
      <c r="G5" s="8"/>
      <c r="H5" s="8"/>
      <c r="I5" s="8"/>
    </row>
    <row r="6" ht="21" customHeight="1" spans="1:9">
      <c r="A6" s="12" t="s">
        <v>297</v>
      </c>
      <c r="B6" s="13"/>
      <c r="C6" s="11"/>
      <c r="D6" s="11"/>
      <c r="E6" s="11"/>
      <c r="F6" s="8">
        <f t="shared" si="0"/>
        <v>5</v>
      </c>
      <c r="G6" s="8"/>
      <c r="H6" s="8"/>
      <c r="I6" s="8"/>
    </row>
    <row r="7" ht="21" customHeight="1" spans="1:9">
      <c r="A7" s="14" t="s">
        <v>298</v>
      </c>
      <c r="B7" s="15"/>
      <c r="C7" s="11"/>
      <c r="D7" s="11"/>
      <c r="E7" s="11"/>
      <c r="F7" s="8">
        <f t="shared" si="0"/>
        <v>5</v>
      </c>
      <c r="G7" s="8"/>
      <c r="H7" s="8"/>
      <c r="I7" s="8"/>
    </row>
    <row r="8" ht="21" customHeight="1" spans="1:9">
      <c r="A8" s="12" t="s">
        <v>299</v>
      </c>
      <c r="B8" s="13"/>
      <c r="C8" s="11"/>
      <c r="D8" s="11"/>
      <c r="E8" s="11"/>
      <c r="F8" s="8">
        <v>0</v>
      </c>
      <c r="G8" s="8"/>
      <c r="H8" s="8"/>
      <c r="I8" s="8"/>
    </row>
    <row r="9" ht="21" customHeight="1" spans="1:9">
      <c r="A9" s="8" t="s">
        <v>300</v>
      </c>
      <c r="B9" s="11" t="s">
        <v>301</v>
      </c>
      <c r="C9" s="11"/>
      <c r="D9" s="11"/>
      <c r="E9" s="11"/>
      <c r="F9" s="11" t="s">
        <v>302</v>
      </c>
      <c r="G9" s="11"/>
      <c r="H9" s="11"/>
      <c r="I9" s="11"/>
    </row>
    <row r="10" ht="30" customHeight="1" spans="1:9">
      <c r="A10" s="8"/>
      <c r="B10" s="8" t="s">
        <v>303</v>
      </c>
      <c r="C10" s="16" t="s">
        <v>304</v>
      </c>
      <c r="D10" s="16"/>
      <c r="E10" s="16"/>
      <c r="F10" s="16" t="s">
        <v>369</v>
      </c>
      <c r="G10" s="16"/>
      <c r="H10" s="16"/>
      <c r="I10" s="16"/>
    </row>
    <row r="11" ht="30" customHeight="1" spans="1:9">
      <c r="A11" s="8"/>
      <c r="B11" s="8" t="s">
        <v>306</v>
      </c>
      <c r="C11" s="16" t="s">
        <v>307</v>
      </c>
      <c r="D11" s="7"/>
      <c r="E11" s="7"/>
      <c r="F11" s="17" t="s">
        <v>370</v>
      </c>
      <c r="G11" s="17"/>
      <c r="H11" s="17"/>
      <c r="I11" s="17"/>
    </row>
    <row r="12" ht="39" customHeight="1" spans="1:9">
      <c r="A12" s="8"/>
      <c r="B12" s="11" t="s">
        <v>309</v>
      </c>
      <c r="C12" s="16" t="s">
        <v>310</v>
      </c>
      <c r="D12" s="16"/>
      <c r="E12" s="16"/>
      <c r="F12" s="17" t="s">
        <v>371</v>
      </c>
      <c r="G12" s="17"/>
      <c r="H12" s="17"/>
      <c r="I12" s="17"/>
    </row>
    <row r="13" ht="24.95" customHeight="1" spans="1:9">
      <c r="A13" s="11" t="s">
        <v>312</v>
      </c>
      <c r="B13" s="11" t="s">
        <v>313</v>
      </c>
      <c r="C13" s="8" t="s">
        <v>237</v>
      </c>
      <c r="D13" s="8" t="s">
        <v>238</v>
      </c>
      <c r="E13" s="8" t="s">
        <v>239</v>
      </c>
      <c r="F13" s="8" t="s">
        <v>237</v>
      </c>
      <c r="G13" s="11" t="s">
        <v>238</v>
      </c>
      <c r="H13" s="11" t="s">
        <v>239</v>
      </c>
      <c r="I13" s="11" t="s">
        <v>240</v>
      </c>
    </row>
    <row r="14" ht="30" customHeight="1" spans="1:9">
      <c r="A14" s="11"/>
      <c r="B14" s="18" t="s">
        <v>314</v>
      </c>
      <c r="C14" s="18" t="s">
        <v>315</v>
      </c>
      <c r="D14" s="8"/>
      <c r="E14" s="8"/>
      <c r="F14" s="18" t="s">
        <v>315</v>
      </c>
      <c r="G14" s="23" t="s">
        <v>372</v>
      </c>
      <c r="H14" s="22" t="s">
        <v>373</v>
      </c>
      <c r="I14" s="28"/>
    </row>
    <row r="15" ht="30" customHeight="1" spans="1:9">
      <c r="A15" s="11"/>
      <c r="B15" s="18"/>
      <c r="C15" s="18" t="s">
        <v>317</v>
      </c>
      <c r="D15" s="8"/>
      <c r="E15" s="8"/>
      <c r="F15" s="18" t="s">
        <v>317</v>
      </c>
      <c r="G15" s="23" t="s">
        <v>352</v>
      </c>
      <c r="H15" s="22">
        <v>1</v>
      </c>
      <c r="I15" s="26"/>
    </row>
    <row r="16" ht="30" customHeight="1" spans="1:9">
      <c r="A16" s="11"/>
      <c r="B16" s="18"/>
      <c r="C16" s="18" t="s">
        <v>320</v>
      </c>
      <c r="D16" s="8"/>
      <c r="E16" s="8"/>
      <c r="F16" s="18" t="s">
        <v>320</v>
      </c>
      <c r="G16" s="23" t="s">
        <v>353</v>
      </c>
      <c r="H16" s="22">
        <v>1</v>
      </c>
      <c r="I16" s="40" t="s">
        <v>354</v>
      </c>
    </row>
    <row r="17" ht="30" customHeight="1" spans="1:9">
      <c r="A17" s="11"/>
      <c r="B17" s="18"/>
      <c r="C17" s="18" t="s">
        <v>323</v>
      </c>
      <c r="D17" s="8"/>
      <c r="E17" s="8"/>
      <c r="F17" s="18" t="s">
        <v>323</v>
      </c>
      <c r="G17" s="23" t="s">
        <v>357</v>
      </c>
      <c r="H17" s="34" t="s">
        <v>374</v>
      </c>
      <c r="I17" s="28" t="s">
        <v>359</v>
      </c>
    </row>
    <row r="18" ht="30" customHeight="1" spans="1:9">
      <c r="A18" s="11"/>
      <c r="B18" s="37" t="s">
        <v>326</v>
      </c>
      <c r="C18" s="18" t="s">
        <v>327</v>
      </c>
      <c r="D18" s="8"/>
      <c r="E18" s="8"/>
      <c r="F18" s="18" t="s">
        <v>327</v>
      </c>
      <c r="G18" s="23"/>
      <c r="H18" s="34"/>
      <c r="I18" s="26"/>
    </row>
    <row r="19" ht="30" customHeight="1" spans="1:9">
      <c r="A19" s="11"/>
      <c r="B19" s="38"/>
      <c r="C19" s="18" t="s">
        <v>328</v>
      </c>
      <c r="D19" s="24"/>
      <c r="E19" s="24"/>
      <c r="F19" s="18" t="s">
        <v>328</v>
      </c>
      <c r="G19" s="23" t="s">
        <v>375</v>
      </c>
      <c r="H19" s="23" t="s">
        <v>279</v>
      </c>
      <c r="I19" s="28" t="s">
        <v>376</v>
      </c>
    </row>
    <row r="20" ht="30" customHeight="1" spans="1:9">
      <c r="A20" s="11"/>
      <c r="B20" s="38"/>
      <c r="C20" s="18" t="s">
        <v>334</v>
      </c>
      <c r="D20" s="24"/>
      <c r="E20" s="24"/>
      <c r="F20" s="18" t="s">
        <v>334</v>
      </c>
      <c r="G20" s="23"/>
      <c r="H20" s="23"/>
      <c r="I20" s="26"/>
    </row>
    <row r="21" ht="30" customHeight="1" spans="1:9">
      <c r="A21" s="11"/>
      <c r="B21" s="39"/>
      <c r="C21" s="18" t="s">
        <v>335</v>
      </c>
      <c r="D21" s="24"/>
      <c r="E21" s="24"/>
      <c r="F21" s="18" t="s">
        <v>335</v>
      </c>
      <c r="G21" s="23" t="s">
        <v>364</v>
      </c>
      <c r="H21" s="23" t="s">
        <v>279</v>
      </c>
      <c r="I21" s="28" t="s">
        <v>377</v>
      </c>
    </row>
    <row r="22" ht="30" customHeight="1" spans="1:9">
      <c r="A22" s="11"/>
      <c r="B22" s="18" t="s">
        <v>339</v>
      </c>
      <c r="C22" s="18" t="s">
        <v>340</v>
      </c>
      <c r="D22" s="8"/>
      <c r="E22" s="8"/>
      <c r="F22" s="18" t="s">
        <v>340</v>
      </c>
      <c r="G22" s="23" t="s">
        <v>378</v>
      </c>
      <c r="H22" s="23" t="s">
        <v>367</v>
      </c>
      <c r="I22" s="29" t="s">
        <v>285</v>
      </c>
    </row>
  </sheetData>
  <mergeCells count="33">
    <mergeCell ref="B1:I1"/>
    <mergeCell ref="A2:B2"/>
    <mergeCell ref="C2:I2"/>
    <mergeCell ref="A3:B3"/>
    <mergeCell ref="C3:E3"/>
    <mergeCell ref="G3:I3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B7"/>
    <mergeCell ref="C7:E7"/>
    <mergeCell ref="F7:I7"/>
    <mergeCell ref="A8:B8"/>
    <mergeCell ref="C8:E8"/>
    <mergeCell ref="F8:I8"/>
    <mergeCell ref="B9:E9"/>
    <mergeCell ref="F9:I9"/>
    <mergeCell ref="C10:E10"/>
    <mergeCell ref="F10:I10"/>
    <mergeCell ref="C11:E11"/>
    <mergeCell ref="F11:I11"/>
    <mergeCell ref="C12:E12"/>
    <mergeCell ref="F12:I12"/>
    <mergeCell ref="A9:A12"/>
    <mergeCell ref="A13:A22"/>
    <mergeCell ref="B14:B17"/>
    <mergeCell ref="B18:B21"/>
  </mergeCells>
  <pageMargins left="0.7" right="0.7" top="0.75" bottom="0.75" header="0.3" footer="0.3"/>
  <pageSetup paperSize="9" scale="9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A1" sqref="$A1:$XFD1048576"/>
    </sheetView>
  </sheetViews>
  <sheetFormatPr defaultColWidth="9" defaultRowHeight="23.25" customHeight="1"/>
  <cols>
    <col min="1" max="1" width="8.13333333333333" style="2" customWidth="1"/>
    <col min="2" max="2" width="8.13333333333333" style="3" customWidth="1"/>
    <col min="3" max="3" width="16.8833333333333" style="4" customWidth="1"/>
    <col min="4" max="4" width="16.8916666666667" style="4" customWidth="1"/>
    <col min="5" max="5" width="8.13333333333333" style="4" customWidth="1"/>
    <col min="6" max="6" width="16.8833333333333" style="4" customWidth="1"/>
    <col min="7" max="7" width="24.4416666666667" style="4" customWidth="1"/>
    <col min="8" max="8" width="14.5583333333333" style="4" customWidth="1"/>
    <col min="9" max="9" width="17.3333333333333" style="4" customWidth="1"/>
    <col min="10" max="16384" width="9" style="4"/>
  </cols>
  <sheetData>
    <row r="1" s="1" customFormat="1" ht="26.25" customHeight="1" spans="1:9">
      <c r="A1" s="5"/>
      <c r="B1" s="6" t="s">
        <v>287</v>
      </c>
      <c r="C1" s="6"/>
      <c r="D1" s="6"/>
      <c r="E1" s="6"/>
      <c r="F1" s="6"/>
      <c r="G1" s="6"/>
      <c r="H1" s="6"/>
      <c r="I1" s="6"/>
    </row>
    <row r="2" ht="21" customHeight="1" spans="1:9">
      <c r="A2" s="7" t="s">
        <v>288</v>
      </c>
      <c r="B2" s="7"/>
      <c r="C2" s="8" t="s">
        <v>379</v>
      </c>
      <c r="D2" s="8"/>
      <c r="E2" s="8"/>
      <c r="F2" s="8"/>
      <c r="G2" s="8"/>
      <c r="H2" s="8"/>
      <c r="I2" s="8"/>
    </row>
    <row r="3" ht="21" customHeight="1" spans="1:9">
      <c r="A3" s="7" t="s">
        <v>290</v>
      </c>
      <c r="B3" s="7"/>
      <c r="C3" s="8" t="s">
        <v>291</v>
      </c>
      <c r="D3" s="8"/>
      <c r="E3" s="8"/>
      <c r="F3" s="8" t="s">
        <v>292</v>
      </c>
      <c r="G3" s="8" t="s">
        <v>2</v>
      </c>
      <c r="H3" s="8"/>
      <c r="I3" s="8"/>
    </row>
    <row r="4" ht="21" customHeight="1" spans="1:9">
      <c r="A4" s="9" t="s">
        <v>293</v>
      </c>
      <c r="B4" s="10"/>
      <c r="C4" s="8" t="s">
        <v>294</v>
      </c>
      <c r="D4" s="8"/>
      <c r="E4" s="8"/>
      <c r="F4" s="8" t="s">
        <v>295</v>
      </c>
      <c r="G4" s="8"/>
      <c r="H4" s="8"/>
      <c r="I4" s="8"/>
    </row>
    <row r="5" ht="21" customHeight="1" spans="1:9">
      <c r="A5" s="9" t="s">
        <v>296</v>
      </c>
      <c r="B5" s="10"/>
      <c r="C5" s="11"/>
      <c r="D5" s="11"/>
      <c r="E5" s="11"/>
      <c r="F5" s="8">
        <f t="shared" ref="F5:F7" si="0">649100/10000</f>
        <v>64.91</v>
      </c>
      <c r="G5" s="8"/>
      <c r="H5" s="8"/>
      <c r="I5" s="8"/>
    </row>
    <row r="6" ht="21" customHeight="1" spans="1:9">
      <c r="A6" s="12" t="s">
        <v>297</v>
      </c>
      <c r="B6" s="13"/>
      <c r="C6" s="11"/>
      <c r="D6" s="11"/>
      <c r="E6" s="11"/>
      <c r="F6" s="8">
        <f t="shared" si="0"/>
        <v>64.91</v>
      </c>
      <c r="G6" s="8"/>
      <c r="H6" s="8"/>
      <c r="I6" s="8"/>
    </row>
    <row r="7" ht="21" customHeight="1" spans="1:9">
      <c r="A7" s="14" t="s">
        <v>298</v>
      </c>
      <c r="B7" s="15"/>
      <c r="C7" s="11"/>
      <c r="D7" s="11"/>
      <c r="E7" s="11"/>
      <c r="F7" s="8">
        <f t="shared" si="0"/>
        <v>64.91</v>
      </c>
      <c r="G7" s="8"/>
      <c r="H7" s="8"/>
      <c r="I7" s="8"/>
    </row>
    <row r="8" ht="21" customHeight="1" spans="1:9">
      <c r="A8" s="12" t="s">
        <v>299</v>
      </c>
      <c r="B8" s="13"/>
      <c r="C8" s="11"/>
      <c r="D8" s="11"/>
      <c r="E8" s="11"/>
      <c r="F8" s="8">
        <v>0</v>
      </c>
      <c r="G8" s="8"/>
      <c r="H8" s="8"/>
      <c r="I8" s="8"/>
    </row>
    <row r="9" ht="21" customHeight="1" spans="1:9">
      <c r="A9" s="8" t="s">
        <v>300</v>
      </c>
      <c r="B9" s="11" t="s">
        <v>301</v>
      </c>
      <c r="C9" s="11"/>
      <c r="D9" s="11"/>
      <c r="E9" s="11"/>
      <c r="F9" s="11" t="s">
        <v>302</v>
      </c>
      <c r="G9" s="11"/>
      <c r="H9" s="11"/>
      <c r="I9" s="11"/>
    </row>
    <row r="10" ht="63" customHeight="1" spans="1:9">
      <c r="A10" s="8"/>
      <c r="B10" s="8" t="s">
        <v>303</v>
      </c>
      <c r="C10" s="16" t="s">
        <v>304</v>
      </c>
      <c r="D10" s="16"/>
      <c r="E10" s="16"/>
      <c r="F10" s="17" t="s">
        <v>380</v>
      </c>
      <c r="G10" s="17"/>
      <c r="H10" s="17"/>
      <c r="I10" s="17"/>
    </row>
    <row r="11" ht="41.25" customHeight="1" spans="1:9">
      <c r="A11" s="8"/>
      <c r="B11" s="8" t="s">
        <v>306</v>
      </c>
      <c r="C11" s="16" t="s">
        <v>307</v>
      </c>
      <c r="D11" s="7"/>
      <c r="E11" s="7"/>
      <c r="F11" s="17" t="s">
        <v>381</v>
      </c>
      <c r="G11" s="17"/>
      <c r="H11" s="17"/>
      <c r="I11" s="17"/>
    </row>
    <row r="12" ht="39" customHeight="1" spans="1:9">
      <c r="A12" s="8"/>
      <c r="B12" s="11" t="s">
        <v>309</v>
      </c>
      <c r="C12" s="16" t="s">
        <v>310</v>
      </c>
      <c r="D12" s="16"/>
      <c r="E12" s="16"/>
      <c r="F12" s="17" t="s">
        <v>382</v>
      </c>
      <c r="G12" s="17"/>
      <c r="H12" s="17"/>
      <c r="I12" s="17"/>
    </row>
    <row r="13" ht="24.95" customHeight="1" spans="1:9">
      <c r="A13" s="31" t="s">
        <v>312</v>
      </c>
      <c r="B13" s="31" t="s">
        <v>313</v>
      </c>
      <c r="C13" s="32" t="s">
        <v>237</v>
      </c>
      <c r="D13" s="32" t="s">
        <v>238</v>
      </c>
      <c r="E13" s="32" t="s">
        <v>239</v>
      </c>
      <c r="F13" s="32" t="s">
        <v>237</v>
      </c>
      <c r="G13" s="31" t="s">
        <v>238</v>
      </c>
      <c r="H13" s="31" t="s">
        <v>239</v>
      </c>
      <c r="I13" s="31" t="s">
        <v>240</v>
      </c>
    </row>
    <row r="14" ht="30" customHeight="1" spans="1:9">
      <c r="A14" s="31"/>
      <c r="B14" s="33" t="s">
        <v>314</v>
      </c>
      <c r="C14" s="33" t="s">
        <v>315</v>
      </c>
      <c r="D14" s="32"/>
      <c r="E14" s="32"/>
      <c r="F14" s="18" t="s">
        <v>315</v>
      </c>
      <c r="G14" s="23" t="s">
        <v>383</v>
      </c>
      <c r="H14" s="22" t="s">
        <v>247</v>
      </c>
      <c r="I14" s="30"/>
    </row>
    <row r="15" ht="30" customHeight="1" spans="1:9">
      <c r="A15" s="31"/>
      <c r="B15" s="33"/>
      <c r="C15" s="33" t="s">
        <v>317</v>
      </c>
      <c r="D15" s="32"/>
      <c r="E15" s="32"/>
      <c r="F15" s="18" t="s">
        <v>317</v>
      </c>
      <c r="G15" s="23" t="s">
        <v>384</v>
      </c>
      <c r="H15" s="22">
        <v>1</v>
      </c>
      <c r="I15" s="30"/>
    </row>
    <row r="16" ht="30" customHeight="1" spans="1:9">
      <c r="A16" s="31"/>
      <c r="B16" s="33"/>
      <c r="C16" s="33" t="s">
        <v>320</v>
      </c>
      <c r="D16" s="32"/>
      <c r="E16" s="32"/>
      <c r="F16" s="18" t="s">
        <v>320</v>
      </c>
      <c r="G16" s="23" t="s">
        <v>385</v>
      </c>
      <c r="H16" s="34" t="s">
        <v>386</v>
      </c>
      <c r="I16" s="30"/>
    </row>
    <row r="17" ht="30" customHeight="1" spans="1:9">
      <c r="A17" s="31"/>
      <c r="B17" s="33"/>
      <c r="C17" s="33" t="s">
        <v>323</v>
      </c>
      <c r="D17" s="32"/>
      <c r="E17" s="32"/>
      <c r="F17" s="18" t="s">
        <v>323</v>
      </c>
      <c r="G17" s="23" t="s">
        <v>387</v>
      </c>
      <c r="H17" s="34" t="s">
        <v>388</v>
      </c>
      <c r="I17" s="30"/>
    </row>
    <row r="18" ht="30" customHeight="1" spans="1:9">
      <c r="A18" s="31"/>
      <c r="B18" s="33" t="s">
        <v>326</v>
      </c>
      <c r="C18" s="33" t="s">
        <v>327</v>
      </c>
      <c r="D18" s="32"/>
      <c r="E18" s="32"/>
      <c r="F18" s="18" t="s">
        <v>327</v>
      </c>
      <c r="G18" s="23"/>
      <c r="H18" s="23"/>
      <c r="I18" s="30"/>
    </row>
    <row r="19" ht="30" customHeight="1" spans="1:9">
      <c r="A19" s="31"/>
      <c r="B19" s="33"/>
      <c r="C19" s="33" t="s">
        <v>328</v>
      </c>
      <c r="D19" s="35"/>
      <c r="E19" s="35"/>
      <c r="F19" s="18" t="s">
        <v>328</v>
      </c>
      <c r="G19" s="23" t="s">
        <v>271</v>
      </c>
      <c r="H19" s="22">
        <v>1</v>
      </c>
      <c r="I19" s="28" t="s">
        <v>272</v>
      </c>
    </row>
    <row r="20" ht="30" customHeight="1" spans="1:9">
      <c r="A20" s="31"/>
      <c r="B20" s="33"/>
      <c r="C20" s="33" t="s">
        <v>334</v>
      </c>
      <c r="D20" s="35"/>
      <c r="E20" s="35"/>
      <c r="F20" s="18" t="s">
        <v>334</v>
      </c>
      <c r="G20" s="23"/>
      <c r="H20" s="23"/>
      <c r="I20" s="19"/>
    </row>
    <row r="21" ht="30" customHeight="1" spans="1:9">
      <c r="A21" s="31"/>
      <c r="B21" s="33"/>
      <c r="C21" s="33" t="s">
        <v>335</v>
      </c>
      <c r="D21" s="32"/>
      <c r="E21" s="32"/>
      <c r="F21" s="18" t="s">
        <v>335</v>
      </c>
      <c r="G21" s="36" t="s">
        <v>389</v>
      </c>
      <c r="H21" s="23" t="s">
        <v>390</v>
      </c>
      <c r="I21" s="28" t="s">
        <v>391</v>
      </c>
    </row>
    <row r="22" ht="30" customHeight="1" spans="1:9">
      <c r="A22" s="31"/>
      <c r="B22" s="33" t="s">
        <v>339</v>
      </c>
      <c r="C22" s="33" t="s">
        <v>340</v>
      </c>
      <c r="D22" s="32"/>
      <c r="E22" s="32"/>
      <c r="F22" s="18" t="s">
        <v>340</v>
      </c>
      <c r="G22" s="23" t="s">
        <v>392</v>
      </c>
      <c r="H22" s="23" t="s">
        <v>284</v>
      </c>
      <c r="I22" s="29" t="s">
        <v>285</v>
      </c>
    </row>
  </sheetData>
  <mergeCells count="33">
    <mergeCell ref="B1:I1"/>
    <mergeCell ref="A2:B2"/>
    <mergeCell ref="C2:I2"/>
    <mergeCell ref="A3:B3"/>
    <mergeCell ref="C3:E3"/>
    <mergeCell ref="G3:I3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B7"/>
    <mergeCell ref="C7:E7"/>
    <mergeCell ref="F7:I7"/>
    <mergeCell ref="A8:B8"/>
    <mergeCell ref="C8:E8"/>
    <mergeCell ref="F8:I8"/>
    <mergeCell ref="B9:E9"/>
    <mergeCell ref="F9:I9"/>
    <mergeCell ref="C10:E10"/>
    <mergeCell ref="F10:I10"/>
    <mergeCell ref="C11:E11"/>
    <mergeCell ref="F11:I11"/>
    <mergeCell ref="C12:E12"/>
    <mergeCell ref="F12:I12"/>
    <mergeCell ref="A9:A12"/>
    <mergeCell ref="A13:A22"/>
    <mergeCell ref="B14:B17"/>
    <mergeCell ref="B18:B21"/>
  </mergeCells>
  <pageMargins left="0.7" right="0.7" top="0.75" bottom="0.75" header="0.3" footer="0.3"/>
  <pageSetup paperSize="9" scale="9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A1" sqref="$A1:$XFD1048576"/>
    </sheetView>
  </sheetViews>
  <sheetFormatPr defaultColWidth="9" defaultRowHeight="23.25" customHeight="1"/>
  <cols>
    <col min="1" max="1" width="8.13333333333333" style="2" customWidth="1"/>
    <col min="2" max="2" width="8.13333333333333" style="3" customWidth="1"/>
    <col min="3" max="3" width="16.8833333333333" style="4" customWidth="1"/>
    <col min="4" max="4" width="11.775" style="4" customWidth="1"/>
    <col min="5" max="5" width="8.13333333333333" style="4" customWidth="1"/>
    <col min="6" max="6" width="16.8833333333333" style="4" customWidth="1"/>
    <col min="7" max="7" width="20.8916666666667" style="4" customWidth="1"/>
    <col min="8" max="8" width="13" style="4" customWidth="1"/>
    <col min="9" max="9" width="20.1083333333333" style="4" customWidth="1"/>
    <col min="10" max="16384" width="9" style="4"/>
  </cols>
  <sheetData>
    <row r="1" s="1" customFormat="1" ht="26.25" customHeight="1" spans="1:9">
      <c r="A1" s="5"/>
      <c r="B1" s="6" t="s">
        <v>287</v>
      </c>
      <c r="C1" s="6"/>
      <c r="D1" s="6"/>
      <c r="E1" s="6"/>
      <c r="F1" s="6"/>
      <c r="G1" s="6"/>
      <c r="H1" s="6"/>
      <c r="I1" s="6"/>
    </row>
    <row r="2" ht="21" customHeight="1" spans="1:9">
      <c r="A2" s="7" t="s">
        <v>288</v>
      </c>
      <c r="B2" s="7"/>
      <c r="C2" s="8" t="s">
        <v>393</v>
      </c>
      <c r="D2" s="8"/>
      <c r="E2" s="8"/>
      <c r="F2" s="8"/>
      <c r="G2" s="8"/>
      <c r="H2" s="8"/>
      <c r="I2" s="8"/>
    </row>
    <row r="3" ht="21" customHeight="1" spans="1:9">
      <c r="A3" s="7" t="s">
        <v>290</v>
      </c>
      <c r="B3" s="7"/>
      <c r="C3" s="8" t="s">
        <v>291</v>
      </c>
      <c r="D3" s="8"/>
      <c r="E3" s="8"/>
      <c r="F3" s="8" t="s">
        <v>292</v>
      </c>
      <c r="G3" s="8" t="s">
        <v>2</v>
      </c>
      <c r="H3" s="8"/>
      <c r="I3" s="8"/>
    </row>
    <row r="4" ht="21" customHeight="1" spans="1:9">
      <c r="A4" s="9" t="s">
        <v>293</v>
      </c>
      <c r="B4" s="10"/>
      <c r="C4" s="8" t="s">
        <v>294</v>
      </c>
      <c r="D4" s="8"/>
      <c r="E4" s="8"/>
      <c r="F4" s="8" t="s">
        <v>295</v>
      </c>
      <c r="G4" s="8"/>
      <c r="H4" s="8"/>
      <c r="I4" s="8"/>
    </row>
    <row r="5" ht="21" customHeight="1" spans="1:9">
      <c r="A5" s="9" t="s">
        <v>296</v>
      </c>
      <c r="B5" s="10"/>
      <c r="C5" s="11"/>
      <c r="D5" s="11"/>
      <c r="E5" s="11"/>
      <c r="F5" s="8">
        <f t="shared" ref="F5:F7" si="0">800000/10000</f>
        <v>80</v>
      </c>
      <c r="G5" s="8"/>
      <c r="H5" s="8"/>
      <c r="I5" s="8"/>
    </row>
    <row r="6" ht="21" customHeight="1" spans="1:9">
      <c r="A6" s="12" t="s">
        <v>297</v>
      </c>
      <c r="B6" s="13"/>
      <c r="C6" s="11"/>
      <c r="D6" s="11"/>
      <c r="E6" s="11"/>
      <c r="F6" s="8">
        <f t="shared" si="0"/>
        <v>80</v>
      </c>
      <c r="G6" s="8"/>
      <c r="H6" s="8"/>
      <c r="I6" s="8"/>
    </row>
    <row r="7" ht="21" customHeight="1" spans="1:9">
      <c r="A7" s="14" t="s">
        <v>298</v>
      </c>
      <c r="B7" s="15"/>
      <c r="C7" s="11"/>
      <c r="D7" s="11"/>
      <c r="E7" s="11"/>
      <c r="F7" s="8">
        <f t="shared" si="0"/>
        <v>80</v>
      </c>
      <c r="G7" s="8"/>
      <c r="H7" s="8"/>
      <c r="I7" s="8"/>
    </row>
    <row r="8" ht="21" customHeight="1" spans="1:9">
      <c r="A8" s="12" t="s">
        <v>299</v>
      </c>
      <c r="B8" s="13"/>
      <c r="C8" s="11"/>
      <c r="D8" s="11"/>
      <c r="E8" s="11"/>
      <c r="F8" s="8">
        <v>0</v>
      </c>
      <c r="G8" s="8"/>
      <c r="H8" s="8"/>
      <c r="I8" s="8"/>
    </row>
    <row r="9" ht="21" customHeight="1" spans="1:9">
      <c r="A9" s="8" t="s">
        <v>300</v>
      </c>
      <c r="B9" s="11" t="s">
        <v>301</v>
      </c>
      <c r="C9" s="11"/>
      <c r="D9" s="11"/>
      <c r="E9" s="11"/>
      <c r="F9" s="11" t="s">
        <v>302</v>
      </c>
      <c r="G9" s="11"/>
      <c r="H9" s="11"/>
      <c r="I9" s="11"/>
    </row>
    <row r="10" ht="40" customHeight="1" spans="1:9">
      <c r="A10" s="8"/>
      <c r="B10" s="8" t="s">
        <v>303</v>
      </c>
      <c r="C10" s="16" t="s">
        <v>304</v>
      </c>
      <c r="D10" s="16"/>
      <c r="E10" s="16"/>
      <c r="F10" s="16" t="s">
        <v>394</v>
      </c>
      <c r="G10" s="16"/>
      <c r="H10" s="16"/>
      <c r="I10" s="16"/>
    </row>
    <row r="11" ht="40" customHeight="1" spans="1:9">
      <c r="A11" s="8"/>
      <c r="B11" s="8" t="s">
        <v>306</v>
      </c>
      <c r="C11" s="16" t="s">
        <v>307</v>
      </c>
      <c r="D11" s="7"/>
      <c r="E11" s="7"/>
      <c r="F11" s="16" t="s">
        <v>395</v>
      </c>
      <c r="G11" s="16"/>
      <c r="H11" s="16"/>
      <c r="I11" s="16"/>
    </row>
    <row r="12" ht="39" customHeight="1" spans="1:9">
      <c r="A12" s="8"/>
      <c r="B12" s="11" t="s">
        <v>309</v>
      </c>
      <c r="C12" s="16" t="s">
        <v>310</v>
      </c>
      <c r="D12" s="16"/>
      <c r="E12" s="16"/>
      <c r="F12" s="17" t="s">
        <v>396</v>
      </c>
      <c r="G12" s="17"/>
      <c r="H12" s="17"/>
      <c r="I12" s="17"/>
    </row>
    <row r="13" ht="24.95" customHeight="1" spans="1:9">
      <c r="A13" s="11" t="s">
        <v>312</v>
      </c>
      <c r="B13" s="11" t="s">
        <v>313</v>
      </c>
      <c r="C13" s="8" t="s">
        <v>237</v>
      </c>
      <c r="D13" s="8" t="s">
        <v>238</v>
      </c>
      <c r="E13" s="8" t="s">
        <v>239</v>
      </c>
      <c r="F13" s="8" t="s">
        <v>237</v>
      </c>
      <c r="G13" s="11" t="s">
        <v>238</v>
      </c>
      <c r="H13" s="11" t="s">
        <v>239</v>
      </c>
      <c r="I13" s="11" t="s">
        <v>240</v>
      </c>
    </row>
    <row r="14" ht="30" customHeight="1" spans="1:9">
      <c r="A14" s="11"/>
      <c r="B14" s="18" t="s">
        <v>314</v>
      </c>
      <c r="C14" s="18" t="s">
        <v>315</v>
      </c>
      <c r="D14" s="8"/>
      <c r="E14" s="8"/>
      <c r="F14" s="18" t="s">
        <v>315</v>
      </c>
      <c r="G14" s="19" t="s">
        <v>397</v>
      </c>
      <c r="H14" s="20">
        <v>1</v>
      </c>
      <c r="I14" s="28" t="s">
        <v>398</v>
      </c>
    </row>
    <row r="15" ht="30" customHeight="1" spans="1:9">
      <c r="A15" s="11"/>
      <c r="B15" s="18"/>
      <c r="C15" s="18" t="s">
        <v>317</v>
      </c>
      <c r="D15" s="8"/>
      <c r="E15" s="8"/>
      <c r="F15" s="18" t="s">
        <v>317</v>
      </c>
      <c r="G15" s="30" t="s">
        <v>399</v>
      </c>
      <c r="H15" s="19" t="s">
        <v>400</v>
      </c>
      <c r="I15" s="28" t="s">
        <v>401</v>
      </c>
    </row>
    <row r="16" ht="30" customHeight="1" spans="1:9">
      <c r="A16" s="11"/>
      <c r="B16" s="18"/>
      <c r="C16" s="18" t="s">
        <v>320</v>
      </c>
      <c r="D16" s="8"/>
      <c r="E16" s="8"/>
      <c r="F16" s="18" t="s">
        <v>320</v>
      </c>
      <c r="G16" s="30" t="s">
        <v>402</v>
      </c>
      <c r="H16" s="22">
        <v>1</v>
      </c>
      <c r="I16" s="26" t="s">
        <v>403</v>
      </c>
    </row>
    <row r="17" ht="30" customHeight="1" spans="1:9">
      <c r="A17" s="11"/>
      <c r="B17" s="18"/>
      <c r="C17" s="18" t="s">
        <v>323</v>
      </c>
      <c r="D17" s="8"/>
      <c r="E17" s="8"/>
      <c r="F17" s="18" t="s">
        <v>323</v>
      </c>
      <c r="G17" s="30" t="s">
        <v>404</v>
      </c>
      <c r="H17" s="23" t="s">
        <v>405</v>
      </c>
      <c r="I17" s="26"/>
    </row>
    <row r="18" ht="30" customHeight="1" spans="1:9">
      <c r="A18" s="11"/>
      <c r="B18" s="18" t="s">
        <v>326</v>
      </c>
      <c r="C18" s="18" t="s">
        <v>327</v>
      </c>
      <c r="D18" s="8"/>
      <c r="E18" s="8"/>
      <c r="F18" s="18" t="s">
        <v>327</v>
      </c>
      <c r="G18" s="19"/>
      <c r="H18" s="19"/>
      <c r="I18" s="26"/>
    </row>
    <row r="19" ht="30" customHeight="1" spans="1:9">
      <c r="A19" s="11"/>
      <c r="B19" s="18"/>
      <c r="C19" s="18" t="s">
        <v>328</v>
      </c>
      <c r="D19" s="24"/>
      <c r="E19" s="24"/>
      <c r="F19" s="18" t="s">
        <v>328</v>
      </c>
      <c r="G19" s="23" t="s">
        <v>406</v>
      </c>
      <c r="H19" s="23" t="s">
        <v>279</v>
      </c>
      <c r="I19" s="26" t="s">
        <v>407</v>
      </c>
    </row>
    <row r="20" ht="30" customHeight="1" spans="1:9">
      <c r="A20" s="11"/>
      <c r="B20" s="18"/>
      <c r="C20" s="18" t="s">
        <v>334</v>
      </c>
      <c r="D20" s="24"/>
      <c r="E20" s="24"/>
      <c r="F20" s="18" t="s">
        <v>334</v>
      </c>
      <c r="G20" s="23"/>
      <c r="H20" s="23"/>
      <c r="I20" s="28"/>
    </row>
    <row r="21" ht="30" customHeight="1" spans="1:9">
      <c r="A21" s="11"/>
      <c r="B21" s="18"/>
      <c r="C21" s="18" t="s">
        <v>335</v>
      </c>
      <c r="D21" s="8"/>
      <c r="E21" s="8"/>
      <c r="F21" s="18" t="s">
        <v>335</v>
      </c>
      <c r="G21" s="23"/>
      <c r="H21" s="23"/>
      <c r="I21" s="26"/>
    </row>
    <row r="22" ht="30" customHeight="1" spans="1:9">
      <c r="A22" s="11"/>
      <c r="B22" s="18" t="s">
        <v>339</v>
      </c>
      <c r="C22" s="18" t="s">
        <v>340</v>
      </c>
      <c r="D22" s="8"/>
      <c r="E22" s="8"/>
      <c r="F22" s="18" t="s">
        <v>340</v>
      </c>
      <c r="G22" s="19" t="s">
        <v>408</v>
      </c>
      <c r="H22" s="19" t="s">
        <v>284</v>
      </c>
      <c r="I22" s="29" t="s">
        <v>285</v>
      </c>
    </row>
  </sheetData>
  <mergeCells count="33">
    <mergeCell ref="B1:I1"/>
    <mergeCell ref="A2:B2"/>
    <mergeCell ref="C2:I2"/>
    <mergeCell ref="A3:B3"/>
    <mergeCell ref="C3:E3"/>
    <mergeCell ref="G3:I3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B7"/>
    <mergeCell ref="C7:E7"/>
    <mergeCell ref="F7:I7"/>
    <mergeCell ref="A8:B8"/>
    <mergeCell ref="C8:E8"/>
    <mergeCell ref="F8:I8"/>
    <mergeCell ref="B9:E9"/>
    <mergeCell ref="F9:I9"/>
    <mergeCell ref="C10:E10"/>
    <mergeCell ref="F10:I10"/>
    <mergeCell ref="C11:E11"/>
    <mergeCell ref="F11:I11"/>
    <mergeCell ref="C12:E12"/>
    <mergeCell ref="F12:I12"/>
    <mergeCell ref="A9:A12"/>
    <mergeCell ref="A13:A22"/>
    <mergeCell ref="B14:B17"/>
    <mergeCell ref="B18:B21"/>
  </mergeCells>
  <pageMargins left="0.7" right="0.7" top="0.75" bottom="0.75" header="0.3" footer="0.3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2" sqref="A12"/>
    </sheetView>
  </sheetViews>
  <sheetFormatPr defaultColWidth="6.66666666666667" defaultRowHeight="12.75" outlineLevelCol="7"/>
  <cols>
    <col min="1" max="1" width="6.66666666666667" style="129"/>
    <col min="2" max="2" width="61.4166666666667" style="90" customWidth="1"/>
    <col min="3" max="16384" width="6.66666666666667" style="90"/>
  </cols>
  <sheetData>
    <row r="1" ht="46" customHeight="1" spans="1:8">
      <c r="A1" s="234" t="s">
        <v>5</v>
      </c>
      <c r="B1" s="234"/>
      <c r="C1" s="234"/>
      <c r="D1" s="234"/>
      <c r="E1" s="234"/>
      <c r="F1" s="234"/>
      <c r="G1" s="234"/>
      <c r="H1" s="234"/>
    </row>
    <row r="2" ht="29" customHeight="1" spans="1:2">
      <c r="A2" s="235" t="s">
        <v>6</v>
      </c>
      <c r="B2" s="236" t="s">
        <v>7</v>
      </c>
    </row>
    <row r="3" ht="29" customHeight="1" spans="1:2">
      <c r="A3" s="235" t="s">
        <v>8</v>
      </c>
      <c r="B3" s="236" t="s">
        <v>9</v>
      </c>
    </row>
    <row r="4" ht="29" customHeight="1" spans="1:2">
      <c r="A4" s="235" t="s">
        <v>10</v>
      </c>
      <c r="B4" s="236" t="s">
        <v>11</v>
      </c>
    </row>
    <row r="5" ht="29" customHeight="1" spans="1:2">
      <c r="A5" s="235" t="s">
        <v>12</v>
      </c>
      <c r="B5" s="236" t="s">
        <v>13</v>
      </c>
    </row>
    <row r="6" ht="29" customHeight="1" spans="1:2">
      <c r="A6" s="235" t="s">
        <v>14</v>
      </c>
      <c r="B6" s="236" t="s">
        <v>15</v>
      </c>
    </row>
    <row r="7" ht="29" customHeight="1" spans="1:2">
      <c r="A7" s="235" t="s">
        <v>16</v>
      </c>
      <c r="B7" s="236" t="s">
        <v>17</v>
      </c>
    </row>
    <row r="8" ht="29" customHeight="1" spans="1:2">
      <c r="A8" s="235" t="s">
        <v>18</v>
      </c>
      <c r="B8" s="236" t="s">
        <v>19</v>
      </c>
    </row>
    <row r="9" ht="29" customHeight="1" spans="1:2">
      <c r="A9" s="235" t="s">
        <v>20</v>
      </c>
      <c r="B9" s="236" t="s">
        <v>21</v>
      </c>
    </row>
    <row r="10" ht="29" customHeight="1" spans="1:2">
      <c r="A10" s="235" t="s">
        <v>22</v>
      </c>
      <c r="B10" s="236" t="s">
        <v>23</v>
      </c>
    </row>
    <row r="11" ht="29" customHeight="1" spans="1:2">
      <c r="A11" s="235" t="s">
        <v>24</v>
      </c>
      <c r="B11" s="236" t="s">
        <v>25</v>
      </c>
    </row>
    <row r="12" ht="29" customHeight="1" spans="1:2">
      <c r="A12" s="235" t="s">
        <v>26</v>
      </c>
      <c r="B12" s="236" t="s">
        <v>27</v>
      </c>
    </row>
    <row r="13" ht="29" customHeight="1" spans="1:2">
      <c r="A13" s="235" t="s">
        <v>28</v>
      </c>
      <c r="B13" s="236" t="s">
        <v>29</v>
      </c>
    </row>
    <row r="14" ht="29" customHeight="1" spans="1:2">
      <c r="A14" s="235" t="s">
        <v>30</v>
      </c>
      <c r="B14" s="236" t="s">
        <v>31</v>
      </c>
    </row>
    <row r="15" ht="29" customHeight="1" spans="1:2">
      <c r="A15" s="235" t="s">
        <v>32</v>
      </c>
      <c r="B15" s="236" t="s">
        <v>33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zoomScale="80" zoomScaleNormal="80" workbookViewId="0">
      <selection activeCell="A1" sqref="$A1:$XFD1048576"/>
    </sheetView>
  </sheetViews>
  <sheetFormatPr defaultColWidth="9" defaultRowHeight="23.25" customHeight="1"/>
  <cols>
    <col min="1" max="1" width="8.13333333333333" style="2" customWidth="1"/>
    <col min="2" max="2" width="8.13333333333333" style="3" customWidth="1"/>
    <col min="3" max="3" width="16.8833333333333" style="4" customWidth="1"/>
    <col min="4" max="4" width="17.8916666666667" style="4" customWidth="1"/>
    <col min="5" max="5" width="8.13333333333333" style="4" customWidth="1"/>
    <col min="6" max="6" width="16.8833333333333" style="4" customWidth="1"/>
    <col min="7" max="7" width="22.1083333333333" style="4" customWidth="1"/>
    <col min="8" max="8" width="10.8916666666667" style="4" customWidth="1"/>
    <col min="9" max="9" width="16.5583333333333" style="4" customWidth="1"/>
    <col min="10" max="16384" width="9" style="4"/>
  </cols>
  <sheetData>
    <row r="1" s="1" customFormat="1" ht="26.25" customHeight="1" spans="1:9">
      <c r="A1" s="5"/>
      <c r="B1" s="6" t="s">
        <v>287</v>
      </c>
      <c r="C1" s="6"/>
      <c r="D1" s="6"/>
      <c r="E1" s="6"/>
      <c r="F1" s="6"/>
      <c r="G1" s="6"/>
      <c r="H1" s="6"/>
      <c r="I1" s="6"/>
    </row>
    <row r="2" ht="21" customHeight="1" spans="1:9">
      <c r="A2" s="7" t="s">
        <v>288</v>
      </c>
      <c r="B2" s="7"/>
      <c r="C2" s="8" t="s">
        <v>409</v>
      </c>
      <c r="D2" s="8"/>
      <c r="E2" s="8"/>
      <c r="F2" s="8"/>
      <c r="G2" s="8"/>
      <c r="H2" s="8"/>
      <c r="I2" s="8"/>
    </row>
    <row r="3" ht="21" customHeight="1" spans="1:9">
      <c r="A3" s="7" t="s">
        <v>290</v>
      </c>
      <c r="B3" s="7"/>
      <c r="C3" s="8" t="s">
        <v>291</v>
      </c>
      <c r="D3" s="8"/>
      <c r="E3" s="8"/>
      <c r="F3" s="8" t="s">
        <v>292</v>
      </c>
      <c r="G3" s="8" t="s">
        <v>2</v>
      </c>
      <c r="H3" s="8"/>
      <c r="I3" s="8"/>
    </row>
    <row r="4" ht="21" customHeight="1" spans="1:9">
      <c r="A4" s="9" t="s">
        <v>293</v>
      </c>
      <c r="B4" s="10"/>
      <c r="C4" s="8" t="s">
        <v>294</v>
      </c>
      <c r="D4" s="8"/>
      <c r="E4" s="8"/>
      <c r="F4" s="8" t="s">
        <v>295</v>
      </c>
      <c r="G4" s="8"/>
      <c r="H4" s="8"/>
      <c r="I4" s="8"/>
    </row>
    <row r="5" ht="21" customHeight="1" spans="1:9">
      <c r="A5" s="9" t="s">
        <v>296</v>
      </c>
      <c r="B5" s="10"/>
      <c r="C5" s="11"/>
      <c r="D5" s="11"/>
      <c r="E5" s="11"/>
      <c r="F5" s="11">
        <f t="shared" ref="F5:F7" si="0">42122500/10000</f>
        <v>4212.25</v>
      </c>
      <c r="G5" s="11"/>
      <c r="H5" s="11"/>
      <c r="I5" s="11"/>
    </row>
    <row r="6" ht="21" customHeight="1" spans="1:9">
      <c r="A6" s="12" t="s">
        <v>297</v>
      </c>
      <c r="B6" s="13"/>
      <c r="C6" s="11"/>
      <c r="D6" s="11"/>
      <c r="E6" s="11"/>
      <c r="F6" s="11">
        <f t="shared" si="0"/>
        <v>4212.25</v>
      </c>
      <c r="G6" s="11"/>
      <c r="H6" s="11"/>
      <c r="I6" s="11"/>
    </row>
    <row r="7" ht="21" customHeight="1" spans="1:9">
      <c r="A7" s="14" t="s">
        <v>298</v>
      </c>
      <c r="B7" s="15"/>
      <c r="C7" s="11"/>
      <c r="D7" s="11"/>
      <c r="E7" s="11"/>
      <c r="F7" s="11">
        <f t="shared" si="0"/>
        <v>4212.25</v>
      </c>
      <c r="G7" s="11"/>
      <c r="H7" s="11"/>
      <c r="I7" s="11"/>
    </row>
    <row r="8" ht="21" customHeight="1" spans="1:9">
      <c r="A8" s="12" t="s">
        <v>299</v>
      </c>
      <c r="B8" s="13"/>
      <c r="C8" s="11"/>
      <c r="D8" s="11"/>
      <c r="E8" s="11"/>
      <c r="F8" s="8">
        <v>0</v>
      </c>
      <c r="G8" s="8"/>
      <c r="H8" s="8"/>
      <c r="I8" s="8"/>
    </row>
    <row r="9" ht="21" customHeight="1" spans="1:9">
      <c r="A9" s="8" t="s">
        <v>300</v>
      </c>
      <c r="B9" s="11" t="s">
        <v>301</v>
      </c>
      <c r="C9" s="11"/>
      <c r="D9" s="11"/>
      <c r="E9" s="11"/>
      <c r="F9" s="11" t="s">
        <v>302</v>
      </c>
      <c r="G9" s="11"/>
      <c r="H9" s="11"/>
      <c r="I9" s="11"/>
    </row>
    <row r="10" ht="40" customHeight="1" spans="1:9">
      <c r="A10" s="8"/>
      <c r="B10" s="8" t="s">
        <v>303</v>
      </c>
      <c r="C10" s="16" t="s">
        <v>304</v>
      </c>
      <c r="D10" s="16"/>
      <c r="E10" s="16"/>
      <c r="F10" s="16" t="s">
        <v>410</v>
      </c>
      <c r="G10" s="16"/>
      <c r="H10" s="16"/>
      <c r="I10" s="16"/>
    </row>
    <row r="11" ht="40" customHeight="1" spans="1:9">
      <c r="A11" s="8"/>
      <c r="B11" s="8" t="s">
        <v>306</v>
      </c>
      <c r="C11" s="16" t="s">
        <v>307</v>
      </c>
      <c r="D11" s="7"/>
      <c r="E11" s="7"/>
      <c r="F11" s="16" t="s">
        <v>411</v>
      </c>
      <c r="G11" s="16"/>
      <c r="H11" s="16"/>
      <c r="I11" s="16"/>
    </row>
    <row r="12" ht="40" customHeight="1" spans="1:9">
      <c r="A12" s="8"/>
      <c r="B12" s="11" t="s">
        <v>309</v>
      </c>
      <c r="C12" s="16" t="s">
        <v>310</v>
      </c>
      <c r="D12" s="16"/>
      <c r="E12" s="16"/>
      <c r="F12" s="17" t="s">
        <v>412</v>
      </c>
      <c r="G12" s="17"/>
      <c r="H12" s="17"/>
      <c r="I12" s="17"/>
    </row>
    <row r="13" ht="24.95" customHeight="1" spans="1:9">
      <c r="A13" s="11" t="s">
        <v>312</v>
      </c>
      <c r="B13" s="11" t="s">
        <v>313</v>
      </c>
      <c r="C13" s="8" t="s">
        <v>237</v>
      </c>
      <c r="D13" s="8" t="s">
        <v>238</v>
      </c>
      <c r="E13" s="8" t="s">
        <v>239</v>
      </c>
      <c r="F13" s="8" t="s">
        <v>237</v>
      </c>
      <c r="G13" s="11" t="s">
        <v>238</v>
      </c>
      <c r="H13" s="11" t="s">
        <v>239</v>
      </c>
      <c r="I13" s="11" t="s">
        <v>240</v>
      </c>
    </row>
    <row r="14" ht="30" customHeight="1" spans="1:9">
      <c r="A14" s="11"/>
      <c r="B14" s="18" t="s">
        <v>314</v>
      </c>
      <c r="C14" s="18" t="s">
        <v>315</v>
      </c>
      <c r="D14" s="8"/>
      <c r="E14" s="8"/>
      <c r="F14" s="19" t="s">
        <v>315</v>
      </c>
      <c r="G14" s="19" t="s">
        <v>413</v>
      </c>
      <c r="H14" s="20">
        <v>1</v>
      </c>
      <c r="I14" s="26"/>
    </row>
    <row r="15" ht="30" customHeight="1" spans="1:9">
      <c r="A15" s="11"/>
      <c r="B15" s="18"/>
      <c r="C15" s="18" t="s">
        <v>317</v>
      </c>
      <c r="D15" s="8"/>
      <c r="E15" s="8"/>
      <c r="F15" s="19" t="s">
        <v>317</v>
      </c>
      <c r="G15" s="21" t="s">
        <v>414</v>
      </c>
      <c r="H15" s="20">
        <v>1</v>
      </c>
      <c r="I15" s="27" t="s">
        <v>415</v>
      </c>
    </row>
    <row r="16" ht="30" customHeight="1" spans="1:9">
      <c r="A16" s="11"/>
      <c r="B16" s="18"/>
      <c r="C16" s="18" t="s">
        <v>320</v>
      </c>
      <c r="D16" s="8"/>
      <c r="E16" s="8"/>
      <c r="F16" s="19" t="s">
        <v>320</v>
      </c>
      <c r="G16" s="21" t="s">
        <v>416</v>
      </c>
      <c r="H16" s="22">
        <v>1</v>
      </c>
      <c r="I16" s="26" t="s">
        <v>417</v>
      </c>
    </row>
    <row r="17" ht="30" customHeight="1" spans="1:9">
      <c r="A17" s="11"/>
      <c r="B17" s="18"/>
      <c r="C17" s="18" t="s">
        <v>323</v>
      </c>
      <c r="D17" s="8"/>
      <c r="E17" s="8"/>
      <c r="F17" s="19" t="s">
        <v>323</v>
      </c>
      <c r="G17" s="19" t="s">
        <v>418</v>
      </c>
      <c r="H17" s="23" t="s">
        <v>419</v>
      </c>
      <c r="I17" s="26"/>
    </row>
    <row r="18" ht="30" customHeight="1" spans="1:9">
      <c r="A18" s="11"/>
      <c r="B18" s="18" t="s">
        <v>326</v>
      </c>
      <c r="C18" s="18" t="s">
        <v>327</v>
      </c>
      <c r="D18" s="8"/>
      <c r="E18" s="8"/>
      <c r="F18" s="19" t="s">
        <v>327</v>
      </c>
      <c r="G18" s="19"/>
      <c r="H18" s="19"/>
      <c r="I18" s="26"/>
    </row>
    <row r="19" ht="30" customHeight="1" spans="1:9">
      <c r="A19" s="11"/>
      <c r="B19" s="18"/>
      <c r="C19" s="18" t="s">
        <v>328</v>
      </c>
      <c r="D19" s="24"/>
      <c r="E19" s="24"/>
      <c r="F19" s="19" t="s">
        <v>328</v>
      </c>
      <c r="G19" s="25" t="s">
        <v>420</v>
      </c>
      <c r="H19" s="20">
        <v>1</v>
      </c>
      <c r="I19" s="26" t="s">
        <v>406</v>
      </c>
    </row>
    <row r="20" ht="30" customHeight="1" spans="1:9">
      <c r="A20" s="11"/>
      <c r="B20" s="18"/>
      <c r="C20" s="18" t="s">
        <v>334</v>
      </c>
      <c r="D20" s="24"/>
      <c r="E20" s="24"/>
      <c r="F20" s="19" t="s">
        <v>334</v>
      </c>
      <c r="G20" s="23"/>
      <c r="H20" s="23"/>
      <c r="I20" s="28"/>
    </row>
    <row r="21" ht="30" customHeight="1" spans="1:9">
      <c r="A21" s="11"/>
      <c r="B21" s="18" t="s">
        <v>339</v>
      </c>
      <c r="C21" s="18" t="s">
        <v>340</v>
      </c>
      <c r="D21" s="8"/>
      <c r="E21" s="8"/>
      <c r="F21" s="19" t="s">
        <v>340</v>
      </c>
      <c r="G21" s="19" t="s">
        <v>408</v>
      </c>
      <c r="H21" s="19" t="s">
        <v>284</v>
      </c>
      <c r="I21" s="29" t="s">
        <v>285</v>
      </c>
    </row>
  </sheetData>
  <mergeCells count="33">
    <mergeCell ref="B1:I1"/>
    <mergeCell ref="A2:B2"/>
    <mergeCell ref="C2:I2"/>
    <mergeCell ref="A3:B3"/>
    <mergeCell ref="C3:E3"/>
    <mergeCell ref="G3:I3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B7"/>
    <mergeCell ref="C7:E7"/>
    <mergeCell ref="F7:I7"/>
    <mergeCell ref="A8:B8"/>
    <mergeCell ref="C8:E8"/>
    <mergeCell ref="F8:I8"/>
    <mergeCell ref="B9:E9"/>
    <mergeCell ref="F9:I9"/>
    <mergeCell ref="C10:E10"/>
    <mergeCell ref="F10:I10"/>
    <mergeCell ref="C11:E11"/>
    <mergeCell ref="F11:I11"/>
    <mergeCell ref="C12:E12"/>
    <mergeCell ref="F12:I12"/>
    <mergeCell ref="A9:A12"/>
    <mergeCell ref="A13:A21"/>
    <mergeCell ref="B14:B17"/>
    <mergeCell ref="B18:B20"/>
  </mergeCells>
  <pageMargins left="0.7" right="0.7" top="0.75" bottom="0.75" header="0.3" footer="0.3"/>
  <pageSetup paperSize="9" scale="7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Zeros="0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D5" sqref="D5:D25"/>
    </sheetView>
  </sheetViews>
  <sheetFormatPr defaultColWidth="7" defaultRowHeight="12.75" outlineLevelCol="3"/>
  <cols>
    <col min="1" max="1" width="34.375" style="90" customWidth="1"/>
    <col min="2" max="2" width="19.375" style="90" customWidth="1"/>
    <col min="3" max="3" width="34.375" style="90" customWidth="1"/>
    <col min="4" max="4" width="19.375" style="90" customWidth="1"/>
    <col min="5" max="16384" width="7" style="90"/>
  </cols>
  <sheetData>
    <row r="1" ht="20.25" spans="1:1">
      <c r="A1" s="94"/>
    </row>
    <row r="2" ht="30" customHeight="1" spans="1:4">
      <c r="A2" s="95" t="s">
        <v>34</v>
      </c>
      <c r="B2" s="95"/>
      <c r="C2" s="95"/>
      <c r="D2" s="95"/>
    </row>
    <row r="3" s="91" customFormat="1" ht="17" customHeight="1" spans="1:4">
      <c r="A3" s="221" t="s">
        <v>35</v>
      </c>
      <c r="B3" s="221"/>
      <c r="C3" s="221" t="s">
        <v>36</v>
      </c>
      <c r="D3" s="221"/>
    </row>
    <row r="4" s="91" customFormat="1" ht="17" customHeight="1" spans="1:4">
      <c r="A4" s="221" t="s">
        <v>37</v>
      </c>
      <c r="B4" s="221" t="s">
        <v>38</v>
      </c>
      <c r="C4" s="221" t="s">
        <v>39</v>
      </c>
      <c r="D4" s="221" t="s">
        <v>38</v>
      </c>
    </row>
    <row r="5" s="91" customFormat="1" ht="17" customHeight="1" spans="1:4">
      <c r="A5" s="222" t="s">
        <v>40</v>
      </c>
      <c r="B5" s="186">
        <v>685.84</v>
      </c>
      <c r="C5" s="222" t="s">
        <v>41</v>
      </c>
      <c r="D5" s="186">
        <v>527.21</v>
      </c>
    </row>
    <row r="6" ht="17" customHeight="1" spans="1:4">
      <c r="A6" s="222" t="s">
        <v>42</v>
      </c>
      <c r="B6" s="186">
        <v>4292.25</v>
      </c>
      <c r="C6" s="222" t="s">
        <v>43</v>
      </c>
      <c r="D6" s="186">
        <v>0</v>
      </c>
    </row>
    <row r="7" ht="17" customHeight="1" spans="1:4">
      <c r="A7" s="222" t="s">
        <v>44</v>
      </c>
      <c r="B7" s="186">
        <v>0</v>
      </c>
      <c r="C7" s="222" t="s">
        <v>45</v>
      </c>
      <c r="D7" s="186">
        <v>0</v>
      </c>
    </row>
    <row r="8" ht="17" customHeight="1" spans="1:4">
      <c r="A8" s="222" t="s">
        <v>46</v>
      </c>
      <c r="B8" s="186">
        <v>0</v>
      </c>
      <c r="C8" s="222" t="s">
        <v>47</v>
      </c>
      <c r="D8" s="186">
        <v>0</v>
      </c>
    </row>
    <row r="9" ht="17" customHeight="1" spans="1:4">
      <c r="A9" s="222" t="s">
        <v>48</v>
      </c>
      <c r="B9" s="186">
        <v>0</v>
      </c>
      <c r="C9" s="222" t="s">
        <v>49</v>
      </c>
      <c r="D9" s="186">
        <v>0</v>
      </c>
    </row>
    <row r="10" ht="17" customHeight="1" spans="1:4">
      <c r="A10" s="222" t="s">
        <v>50</v>
      </c>
      <c r="B10" s="186">
        <v>0</v>
      </c>
      <c r="C10" s="222" t="s">
        <v>51</v>
      </c>
      <c r="D10" s="186">
        <v>0</v>
      </c>
    </row>
    <row r="11" ht="17" customHeight="1" spans="1:4">
      <c r="A11" s="223" t="s">
        <v>52</v>
      </c>
      <c r="B11" s="186">
        <v>0</v>
      </c>
      <c r="C11" s="222" t="s">
        <v>53</v>
      </c>
      <c r="D11" s="186">
        <v>77.4</v>
      </c>
    </row>
    <row r="12" ht="17" customHeight="1" spans="1:4">
      <c r="A12" s="224" t="s">
        <v>54</v>
      </c>
      <c r="B12" s="225"/>
      <c r="C12" s="222" t="s">
        <v>55</v>
      </c>
      <c r="D12" s="186">
        <v>32.77</v>
      </c>
    </row>
    <row r="13" ht="17" customHeight="1" spans="1:4">
      <c r="A13" s="223" t="s">
        <v>56</v>
      </c>
      <c r="B13" s="225"/>
      <c r="C13" s="222" t="s">
        <v>57</v>
      </c>
      <c r="D13" s="186">
        <v>0</v>
      </c>
    </row>
    <row r="14" ht="17" customHeight="1" spans="1:4">
      <c r="A14" s="223"/>
      <c r="B14" s="225"/>
      <c r="C14" s="222" t="s">
        <v>58</v>
      </c>
      <c r="D14" s="186">
        <v>80</v>
      </c>
    </row>
    <row r="15" ht="17" customHeight="1" spans="1:4">
      <c r="A15" s="223"/>
      <c r="B15" s="225"/>
      <c r="C15" s="222" t="s">
        <v>59</v>
      </c>
      <c r="D15" s="186"/>
    </row>
    <row r="16" ht="17" customHeight="1" spans="1:4">
      <c r="A16" s="226"/>
      <c r="B16" s="225"/>
      <c r="C16" s="224" t="s">
        <v>60</v>
      </c>
      <c r="D16" s="192"/>
    </row>
    <row r="17" ht="17" customHeight="1" spans="1:4">
      <c r="A17" s="226"/>
      <c r="B17" s="225"/>
      <c r="C17" s="224" t="s">
        <v>61</v>
      </c>
      <c r="D17" s="192">
        <v>8465.75</v>
      </c>
    </row>
    <row r="18" ht="17" customHeight="1" spans="1:4">
      <c r="A18" s="226"/>
      <c r="B18" s="225"/>
      <c r="C18" s="222" t="s">
        <v>62</v>
      </c>
      <c r="D18" s="192"/>
    </row>
    <row r="19" ht="17" customHeight="1" spans="1:4">
      <c r="A19" s="226"/>
      <c r="B19" s="225"/>
      <c r="C19" s="224" t="s">
        <v>63</v>
      </c>
      <c r="D19" s="192"/>
    </row>
    <row r="20" ht="17" customHeight="1" spans="1:4">
      <c r="A20" s="226"/>
      <c r="B20" s="225"/>
      <c r="C20" s="224" t="s">
        <v>64</v>
      </c>
      <c r="D20" s="192">
        <v>48.46</v>
      </c>
    </row>
    <row r="21" ht="17" customHeight="1" spans="1:4">
      <c r="A21" s="226"/>
      <c r="B21" s="225"/>
      <c r="C21" s="222" t="s">
        <v>65</v>
      </c>
      <c r="D21" s="192"/>
    </row>
    <row r="22" ht="17" customHeight="1" spans="1:4">
      <c r="A22" s="226"/>
      <c r="B22" s="225"/>
      <c r="C22" s="224" t="s">
        <v>66</v>
      </c>
      <c r="D22" s="192"/>
    </row>
    <row r="23" ht="17" customHeight="1" spans="1:4">
      <c r="A23" s="226"/>
      <c r="B23" s="225"/>
      <c r="C23" s="222" t="s">
        <v>67</v>
      </c>
      <c r="D23" s="192"/>
    </row>
    <row r="24" ht="17" customHeight="1" spans="1:4">
      <c r="A24" s="226"/>
      <c r="B24" s="225"/>
      <c r="C24" s="224" t="s">
        <v>68</v>
      </c>
      <c r="D24" s="192">
        <v>4212.25</v>
      </c>
    </row>
    <row r="25" ht="17" customHeight="1" spans="1:4">
      <c r="A25" s="226"/>
      <c r="B25" s="225"/>
      <c r="C25" s="224" t="s">
        <v>69</v>
      </c>
      <c r="D25" s="192"/>
    </row>
    <row r="26" ht="17" customHeight="1" spans="1:4">
      <c r="A26" s="226"/>
      <c r="B26" s="225"/>
      <c r="C26" s="222"/>
      <c r="D26" s="192"/>
    </row>
    <row r="27" ht="17" customHeight="1" spans="1:4">
      <c r="A27" s="227" t="s">
        <v>70</v>
      </c>
      <c r="B27" s="228">
        <f>SUM(B5:B26)</f>
        <v>4978.09</v>
      </c>
      <c r="C27" s="229" t="s">
        <v>71</v>
      </c>
      <c r="D27" s="230">
        <f>SUM(D5,D8,D11:D26)</f>
        <v>13443.84</v>
      </c>
    </row>
    <row r="28" ht="17" customHeight="1" spans="1:4">
      <c r="A28" s="227" t="s">
        <v>72</v>
      </c>
      <c r="B28" s="228">
        <v>8465.75</v>
      </c>
      <c r="C28" s="229" t="s">
        <v>73</v>
      </c>
      <c r="D28" s="230"/>
    </row>
    <row r="29" s="90" customFormat="1" ht="17" customHeight="1" spans="1:4">
      <c r="A29" s="227"/>
      <c r="B29" s="228"/>
      <c r="C29" s="231"/>
      <c r="D29" s="230"/>
    </row>
    <row r="30" s="91" customFormat="1" ht="17" customHeight="1" spans="1:4">
      <c r="A30" s="232" t="s">
        <v>74</v>
      </c>
      <c r="B30" s="228">
        <f>SUM(B27:B29)</f>
        <v>13443.84</v>
      </c>
      <c r="C30" s="232" t="s">
        <v>75</v>
      </c>
      <c r="D30" s="230">
        <f>SUM(D27:D29)</f>
        <v>13443.84</v>
      </c>
    </row>
    <row r="31" spans="1:1">
      <c r="A31" s="233"/>
    </row>
  </sheetData>
  <mergeCells count="3">
    <mergeCell ref="A2:D2"/>
    <mergeCell ref="A3:B3"/>
    <mergeCell ref="C3:D3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A12" sqref="A12"/>
    </sheetView>
  </sheetViews>
  <sheetFormatPr defaultColWidth="7" defaultRowHeight="12.75"/>
  <cols>
    <col min="1" max="1" width="6.75" style="201" customWidth="1"/>
    <col min="2" max="2" width="19.4166666666667" style="201" customWidth="1"/>
    <col min="3" max="3" width="9.5" style="201" customWidth="1"/>
    <col min="4" max="6" width="9.5" style="202" customWidth="1"/>
    <col min="7" max="10" width="9.5" style="129" customWidth="1"/>
    <col min="11" max="13" width="9.5" style="201" customWidth="1"/>
    <col min="14" max="15" width="7" style="201"/>
    <col min="16" max="17" width="8.125" style="201"/>
    <col min="18" max="18" width="7" style="201"/>
    <col min="19" max="20" width="8.125" style="201"/>
    <col min="21" max="16384" width="7" style="201"/>
  </cols>
  <sheetData>
    <row r="1" ht="20.25" spans="1:2">
      <c r="A1" s="94"/>
      <c r="B1" s="115"/>
    </row>
    <row r="2" ht="20.25" spans="1:13">
      <c r="A2" s="203" t="s">
        <v>76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>
      <c r="A3" s="205"/>
      <c r="B3" s="205"/>
      <c r="C3" s="205"/>
      <c r="D3" s="204"/>
      <c r="E3" s="204"/>
      <c r="F3" s="204"/>
      <c r="G3" s="215"/>
      <c r="H3" s="215"/>
      <c r="I3" s="215"/>
      <c r="J3" s="215"/>
      <c r="M3" s="220" t="s">
        <v>77</v>
      </c>
    </row>
    <row r="4" s="93" customFormat="1" ht="25" customHeight="1" spans="1:13">
      <c r="A4" s="100" t="s">
        <v>78</v>
      </c>
      <c r="B4" s="101"/>
      <c r="C4" s="206" t="s">
        <v>79</v>
      </c>
      <c r="D4" s="216" t="s">
        <v>40</v>
      </c>
      <c r="E4" s="216" t="s">
        <v>42</v>
      </c>
      <c r="F4" s="216" t="s">
        <v>44</v>
      </c>
      <c r="G4" s="216" t="s">
        <v>46</v>
      </c>
      <c r="H4" s="216" t="s">
        <v>48</v>
      </c>
      <c r="I4" s="216" t="s">
        <v>50</v>
      </c>
      <c r="J4" s="216" t="s">
        <v>52</v>
      </c>
      <c r="K4" s="216" t="s">
        <v>54</v>
      </c>
      <c r="L4" s="216" t="s">
        <v>56</v>
      </c>
      <c r="M4" s="216" t="s">
        <v>72</v>
      </c>
    </row>
    <row r="5" s="93" customFormat="1" ht="33" customHeight="1" spans="1:13">
      <c r="A5" s="104" t="s">
        <v>80</v>
      </c>
      <c r="B5" s="105" t="s">
        <v>81</v>
      </c>
      <c r="C5" s="208"/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="90" customFormat="1" ht="25" customHeight="1" spans="1:13">
      <c r="A6" s="106" t="s">
        <v>82</v>
      </c>
      <c r="B6" s="173" t="s">
        <v>83</v>
      </c>
      <c r="C6" s="114">
        <f t="shared" ref="C6:C19" si="0">D6+E6</f>
        <v>146.25</v>
      </c>
      <c r="D6" s="174">
        <v>146.25</v>
      </c>
      <c r="E6" s="174"/>
      <c r="F6" s="174"/>
      <c r="G6" s="174"/>
      <c r="H6" s="174"/>
      <c r="I6" s="174"/>
      <c r="J6" s="174"/>
      <c r="K6" s="174"/>
      <c r="L6" s="174"/>
      <c r="M6" s="174"/>
    </row>
    <row r="7" s="90" customFormat="1" ht="25" customHeight="1" spans="1:13">
      <c r="A7" s="106" t="s">
        <v>84</v>
      </c>
      <c r="B7" s="210" t="s">
        <v>85</v>
      </c>
      <c r="C7" s="114">
        <f t="shared" si="0"/>
        <v>93.91</v>
      </c>
      <c r="D7" s="114">
        <v>93.91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74"/>
      <c r="M7" s="174"/>
    </row>
    <row r="8" s="90" customFormat="1" ht="25" customHeight="1" spans="1:13">
      <c r="A8" s="106" t="s">
        <v>86</v>
      </c>
      <c r="B8" s="175" t="s">
        <v>87</v>
      </c>
      <c r="C8" s="114">
        <f t="shared" si="0"/>
        <v>280.67</v>
      </c>
      <c r="D8" s="114">
        <v>280.67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74"/>
      <c r="M8" s="174"/>
    </row>
    <row r="9" s="90" customFormat="1" ht="25" customHeight="1" spans="1:13">
      <c r="A9" s="106" t="s">
        <v>88</v>
      </c>
      <c r="B9" s="173" t="s">
        <v>89</v>
      </c>
      <c r="C9" s="114">
        <f t="shared" si="0"/>
        <v>6.38</v>
      </c>
      <c r="D9" s="114">
        <v>6.38</v>
      </c>
      <c r="E9" s="114"/>
      <c r="F9" s="114"/>
      <c r="G9" s="114"/>
      <c r="H9" s="114"/>
      <c r="I9" s="114"/>
      <c r="J9" s="114"/>
      <c r="K9" s="114"/>
      <c r="L9" s="174"/>
      <c r="M9" s="174"/>
    </row>
    <row r="10" s="90" customFormat="1" ht="25" customHeight="1" spans="1:13">
      <c r="A10" s="106" t="s">
        <v>90</v>
      </c>
      <c r="B10" s="107" t="s">
        <v>91</v>
      </c>
      <c r="C10" s="114">
        <f t="shared" si="0"/>
        <v>49.57</v>
      </c>
      <c r="D10" s="114">
        <v>49.57</v>
      </c>
      <c r="E10" s="114"/>
      <c r="F10" s="114"/>
      <c r="G10" s="114"/>
      <c r="H10" s="114"/>
      <c r="I10" s="114"/>
      <c r="J10" s="114"/>
      <c r="K10" s="114"/>
      <c r="L10" s="174"/>
      <c r="M10" s="174"/>
    </row>
    <row r="11" s="90" customFormat="1" ht="25" customHeight="1" spans="1:13">
      <c r="A11" s="106" t="s">
        <v>92</v>
      </c>
      <c r="B11" s="107" t="s">
        <v>93</v>
      </c>
      <c r="C11" s="114">
        <f t="shared" si="0"/>
        <v>24.78</v>
      </c>
      <c r="D11" s="114">
        <v>24.78</v>
      </c>
      <c r="E11" s="114"/>
      <c r="F11" s="114"/>
      <c r="G11" s="114"/>
      <c r="H11" s="114"/>
      <c r="I11" s="114"/>
      <c r="J11" s="114"/>
      <c r="K11" s="114"/>
      <c r="L11" s="174"/>
      <c r="M11" s="174"/>
    </row>
    <row r="12" s="90" customFormat="1" ht="25" customHeight="1" spans="1:13">
      <c r="A12" s="106" t="s">
        <v>94</v>
      </c>
      <c r="B12" s="107" t="s">
        <v>95</v>
      </c>
      <c r="C12" s="114">
        <f t="shared" si="0"/>
        <v>3.06</v>
      </c>
      <c r="D12" s="114">
        <v>3.06</v>
      </c>
      <c r="E12" s="114"/>
      <c r="F12" s="114"/>
      <c r="G12" s="114"/>
      <c r="H12" s="114"/>
      <c r="I12" s="114"/>
      <c r="J12" s="114"/>
      <c r="K12" s="114"/>
      <c r="L12" s="174"/>
      <c r="M12" s="174"/>
    </row>
    <row r="13" s="90" customFormat="1" ht="25" customHeight="1" spans="1:13">
      <c r="A13" s="106" t="s">
        <v>96</v>
      </c>
      <c r="B13" s="107" t="s">
        <v>97</v>
      </c>
      <c r="C13" s="114">
        <f t="shared" si="0"/>
        <v>5.5</v>
      </c>
      <c r="D13" s="114">
        <v>5.5</v>
      </c>
      <c r="E13" s="114"/>
      <c r="F13" s="114"/>
      <c r="G13" s="114"/>
      <c r="H13" s="114"/>
      <c r="I13" s="114"/>
      <c r="J13" s="114"/>
      <c r="K13" s="114"/>
      <c r="L13" s="174"/>
      <c r="M13" s="174"/>
    </row>
    <row r="14" s="90" customFormat="1" ht="25" customHeight="1" spans="1:13">
      <c r="A14" s="106" t="s">
        <v>98</v>
      </c>
      <c r="B14" s="107" t="s">
        <v>99</v>
      </c>
      <c r="C14" s="114">
        <f t="shared" si="0"/>
        <v>23.41</v>
      </c>
      <c r="D14" s="114">
        <v>23.41</v>
      </c>
      <c r="E14" s="114"/>
      <c r="F14" s="114"/>
      <c r="G14" s="114"/>
      <c r="H14" s="114"/>
      <c r="I14" s="114"/>
      <c r="J14" s="114"/>
      <c r="K14" s="114"/>
      <c r="L14" s="174"/>
      <c r="M14" s="174"/>
    </row>
    <row r="15" s="90" customFormat="1" ht="25" customHeight="1" spans="1:13">
      <c r="A15" s="106" t="s">
        <v>100</v>
      </c>
      <c r="B15" s="107" t="s">
        <v>101</v>
      </c>
      <c r="C15" s="114">
        <f t="shared" si="0"/>
        <v>3.85</v>
      </c>
      <c r="D15" s="114">
        <v>3.85</v>
      </c>
      <c r="E15" s="114"/>
      <c r="F15" s="114"/>
      <c r="G15" s="114"/>
      <c r="H15" s="114"/>
      <c r="I15" s="114"/>
      <c r="J15" s="114"/>
      <c r="K15" s="114"/>
      <c r="L15" s="174"/>
      <c r="M15" s="174"/>
    </row>
    <row r="16" s="90" customFormat="1" ht="25" customHeight="1" spans="1:13">
      <c r="A16" s="106" t="s">
        <v>102</v>
      </c>
      <c r="B16" s="107" t="s">
        <v>103</v>
      </c>
      <c r="C16" s="114">
        <f t="shared" si="0"/>
        <v>48.46</v>
      </c>
      <c r="D16" s="114">
        <v>48.46</v>
      </c>
      <c r="E16" s="114"/>
      <c r="F16" s="114"/>
      <c r="G16" s="114"/>
      <c r="H16" s="114"/>
      <c r="I16" s="114"/>
      <c r="J16" s="114"/>
      <c r="K16" s="114"/>
      <c r="L16" s="174"/>
      <c r="M16" s="174"/>
    </row>
    <row r="17" s="90" customFormat="1" ht="25" customHeight="1" spans="1:13">
      <c r="A17" s="106" t="s">
        <v>104</v>
      </c>
      <c r="B17" s="107" t="s">
        <v>105</v>
      </c>
      <c r="C17" s="114">
        <f t="shared" si="0"/>
        <v>80</v>
      </c>
      <c r="D17" s="174"/>
      <c r="E17" s="114">
        <v>80</v>
      </c>
      <c r="F17" s="114"/>
      <c r="G17" s="114"/>
      <c r="H17" s="114"/>
      <c r="I17" s="114"/>
      <c r="J17" s="114"/>
      <c r="K17" s="114"/>
      <c r="L17" s="174"/>
      <c r="M17" s="174"/>
    </row>
    <row r="18" s="90" customFormat="1" ht="25" customHeight="1" spans="1:13">
      <c r="A18" s="106" t="s">
        <v>106</v>
      </c>
      <c r="B18" s="107" t="s">
        <v>107</v>
      </c>
      <c r="C18" s="114">
        <f t="shared" si="0"/>
        <v>4212.25</v>
      </c>
      <c r="D18" s="174"/>
      <c r="E18" s="114">
        <v>4212.25</v>
      </c>
      <c r="F18" s="114"/>
      <c r="G18" s="114"/>
      <c r="H18" s="114"/>
      <c r="I18" s="114"/>
      <c r="J18" s="114"/>
      <c r="K18" s="114"/>
      <c r="L18" s="174"/>
      <c r="M18" s="174"/>
    </row>
    <row r="19" s="90" customFormat="1" ht="25" customHeight="1" spans="1:13">
      <c r="A19" s="218" t="s">
        <v>108</v>
      </c>
      <c r="B19" s="219"/>
      <c r="C19" s="114">
        <f t="shared" si="0"/>
        <v>4978.09</v>
      </c>
      <c r="D19" s="114">
        <f>SUM(D6:D18)</f>
        <v>685.84</v>
      </c>
      <c r="E19" s="114">
        <f>SUM(E16:E18)</f>
        <v>4292.25</v>
      </c>
      <c r="F19" s="114">
        <f t="shared" ref="F19:K19" si="1">SUM(F4:F18)/3</f>
        <v>0</v>
      </c>
      <c r="G19" s="114">
        <f t="shared" si="1"/>
        <v>0</v>
      </c>
      <c r="H19" s="114">
        <f t="shared" si="1"/>
        <v>0</v>
      </c>
      <c r="I19" s="114">
        <f t="shared" si="1"/>
        <v>0</v>
      </c>
      <c r="J19" s="114">
        <f t="shared" si="1"/>
        <v>0</v>
      </c>
      <c r="K19" s="114">
        <f t="shared" si="1"/>
        <v>0</v>
      </c>
      <c r="L19" s="174"/>
      <c r="M19" s="174"/>
    </row>
  </sheetData>
  <mergeCells count="14">
    <mergeCell ref="A2:M2"/>
    <mergeCell ref="A4:B4"/>
    <mergeCell ref="A19:B19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A12" sqref="A12"/>
    </sheetView>
  </sheetViews>
  <sheetFormatPr defaultColWidth="7" defaultRowHeight="12.75"/>
  <cols>
    <col min="1" max="1" width="7" style="202" customWidth="1"/>
    <col min="2" max="2" width="16.9166666666667" style="202" customWidth="1"/>
    <col min="3" max="3" width="9.375" style="201" customWidth="1"/>
    <col min="4" max="7" width="8.875" style="202" customWidth="1"/>
    <col min="8" max="8" width="6.75" style="202" customWidth="1"/>
    <col min="9" max="11" width="8.875" style="202" customWidth="1"/>
    <col min="12" max="12" width="5.33333333333333" style="201" customWidth="1"/>
    <col min="13" max="13" width="9.41666666666667" style="201" customWidth="1"/>
    <col min="14" max="16384" width="7" style="201"/>
  </cols>
  <sheetData>
    <row r="1" ht="20.25" spans="1:2">
      <c r="A1" s="94"/>
      <c r="B1" s="115"/>
    </row>
    <row r="2" ht="20.25" spans="1:13">
      <c r="A2" s="203" t="s">
        <v>109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>
      <c r="A3" s="204"/>
      <c r="B3" s="204"/>
      <c r="C3" s="205"/>
      <c r="D3" s="204"/>
      <c r="E3" s="204"/>
      <c r="F3" s="204"/>
      <c r="G3" s="204"/>
      <c r="H3" s="204"/>
      <c r="I3" s="204"/>
      <c r="J3" s="204"/>
      <c r="M3" s="213" t="s">
        <v>77</v>
      </c>
    </row>
    <row r="4" s="200" customFormat="1" ht="25" customHeight="1" spans="1:13">
      <c r="A4" s="100" t="s">
        <v>78</v>
      </c>
      <c r="B4" s="101"/>
      <c r="C4" s="206" t="s">
        <v>110</v>
      </c>
      <c r="D4" s="207" t="s">
        <v>111</v>
      </c>
      <c r="E4" s="207" t="s">
        <v>112</v>
      </c>
      <c r="F4" s="207" t="s">
        <v>113</v>
      </c>
      <c r="G4" s="207" t="s">
        <v>114</v>
      </c>
      <c r="H4" s="207" t="s">
        <v>115</v>
      </c>
      <c r="I4" s="207" t="s">
        <v>116</v>
      </c>
      <c r="J4" s="207" t="s">
        <v>117</v>
      </c>
      <c r="K4" s="207" t="s">
        <v>118</v>
      </c>
      <c r="L4" s="207" t="s">
        <v>119</v>
      </c>
      <c r="M4" s="207" t="s">
        <v>120</v>
      </c>
    </row>
    <row r="5" s="200" customFormat="1" ht="25" customHeight="1" spans="1:13">
      <c r="A5" s="104" t="s">
        <v>80</v>
      </c>
      <c r="B5" s="105" t="s">
        <v>81</v>
      </c>
      <c r="C5" s="208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ht="25" customHeight="1" spans="1:13">
      <c r="A6" s="106" t="s">
        <v>82</v>
      </c>
      <c r="B6" s="173" t="s">
        <v>83</v>
      </c>
      <c r="C6" s="114">
        <f t="shared" ref="C6:C22" si="0">D6+E6</f>
        <v>146.25</v>
      </c>
      <c r="D6" s="174">
        <v>146.25</v>
      </c>
      <c r="E6" s="174"/>
      <c r="F6" s="209"/>
      <c r="G6" s="209"/>
      <c r="H6" s="209"/>
      <c r="I6" s="209"/>
      <c r="J6" s="209"/>
      <c r="K6" s="209"/>
      <c r="L6" s="214"/>
      <c r="M6" s="214"/>
    </row>
    <row r="7" ht="25" customHeight="1" spans="1:13">
      <c r="A7" s="106" t="s">
        <v>84</v>
      </c>
      <c r="B7" s="210" t="s">
        <v>85</v>
      </c>
      <c r="C7" s="114">
        <f t="shared" si="0"/>
        <v>93.91</v>
      </c>
      <c r="D7" s="114">
        <v>93.91</v>
      </c>
      <c r="E7" s="114">
        <v>0</v>
      </c>
      <c r="F7" s="209"/>
      <c r="G7" s="209"/>
      <c r="H7" s="209"/>
      <c r="I7" s="209"/>
      <c r="J7" s="209"/>
      <c r="K7" s="209"/>
      <c r="L7" s="214"/>
      <c r="M7" s="214"/>
    </row>
    <row r="8" ht="25" customHeight="1" spans="1:13">
      <c r="A8" s="106" t="s">
        <v>86</v>
      </c>
      <c r="B8" s="175" t="s">
        <v>87</v>
      </c>
      <c r="C8" s="114">
        <f t="shared" si="0"/>
        <v>280.67</v>
      </c>
      <c r="D8" s="114">
        <v>280.67</v>
      </c>
      <c r="E8" s="114">
        <v>0</v>
      </c>
      <c r="F8" s="211">
        <v>0</v>
      </c>
      <c r="G8" s="211">
        <v>0</v>
      </c>
      <c r="H8" s="211">
        <v>0</v>
      </c>
      <c r="I8" s="211">
        <v>0</v>
      </c>
      <c r="J8" s="211">
        <v>0</v>
      </c>
      <c r="K8" s="211">
        <v>0</v>
      </c>
      <c r="L8" s="214"/>
      <c r="M8" s="214"/>
    </row>
    <row r="9" ht="25" customHeight="1" spans="1:13">
      <c r="A9" s="106" t="s">
        <v>121</v>
      </c>
      <c r="B9" s="175" t="s">
        <v>122</v>
      </c>
      <c r="C9" s="114">
        <f t="shared" si="0"/>
        <v>200</v>
      </c>
      <c r="D9" s="114">
        <v>200</v>
      </c>
      <c r="E9" s="114"/>
      <c r="F9" s="211"/>
      <c r="G9" s="211"/>
      <c r="H9" s="211"/>
      <c r="I9" s="211"/>
      <c r="J9" s="211"/>
      <c r="K9" s="211"/>
      <c r="L9" s="214"/>
      <c r="M9" s="214"/>
    </row>
    <row r="10" ht="25" customHeight="1" spans="1:13">
      <c r="A10" s="106" t="s">
        <v>88</v>
      </c>
      <c r="B10" s="173" t="s">
        <v>89</v>
      </c>
      <c r="C10" s="114">
        <f t="shared" si="0"/>
        <v>6.38</v>
      </c>
      <c r="D10" s="114">
        <v>6.38</v>
      </c>
      <c r="E10" s="114"/>
      <c r="F10" s="211">
        <v>0</v>
      </c>
      <c r="G10" s="211">
        <v>0</v>
      </c>
      <c r="H10" s="211">
        <v>0</v>
      </c>
      <c r="I10" s="211">
        <v>0</v>
      </c>
      <c r="J10" s="211">
        <v>0</v>
      </c>
      <c r="K10" s="211">
        <v>0</v>
      </c>
      <c r="L10" s="214"/>
      <c r="M10" s="214"/>
    </row>
    <row r="11" ht="25" customHeight="1" spans="1:13">
      <c r="A11" s="106" t="s">
        <v>90</v>
      </c>
      <c r="B11" s="107" t="s">
        <v>91</v>
      </c>
      <c r="C11" s="114">
        <f t="shared" si="0"/>
        <v>49.57</v>
      </c>
      <c r="D11" s="114">
        <v>49.57</v>
      </c>
      <c r="E11" s="114"/>
      <c r="F11" s="211"/>
      <c r="G11" s="211"/>
      <c r="H11" s="211"/>
      <c r="I11" s="211"/>
      <c r="J11" s="211"/>
      <c r="K11" s="211"/>
      <c r="L11" s="214"/>
      <c r="M11" s="214"/>
    </row>
    <row r="12" s="201" customFormat="1" ht="25" customHeight="1" spans="1:13">
      <c r="A12" s="106" t="s">
        <v>92</v>
      </c>
      <c r="B12" s="107" t="s">
        <v>93</v>
      </c>
      <c r="C12" s="114">
        <f t="shared" si="0"/>
        <v>24.78</v>
      </c>
      <c r="D12" s="114">
        <v>24.78</v>
      </c>
      <c r="E12" s="114"/>
      <c r="F12" s="211"/>
      <c r="G12" s="211"/>
      <c r="H12" s="211"/>
      <c r="I12" s="211"/>
      <c r="J12" s="211"/>
      <c r="K12" s="211"/>
      <c r="L12" s="214"/>
      <c r="M12" s="214"/>
    </row>
    <row r="13" s="201" customFormat="1" ht="25" customHeight="1" spans="1:13">
      <c r="A13" s="106" t="s">
        <v>94</v>
      </c>
      <c r="B13" s="107" t="s">
        <v>95</v>
      </c>
      <c r="C13" s="114">
        <f t="shared" si="0"/>
        <v>3.06</v>
      </c>
      <c r="D13" s="114">
        <v>3.06</v>
      </c>
      <c r="E13" s="114"/>
      <c r="F13" s="211"/>
      <c r="G13" s="211"/>
      <c r="H13" s="211"/>
      <c r="I13" s="211"/>
      <c r="J13" s="211"/>
      <c r="K13" s="211"/>
      <c r="L13" s="214"/>
      <c r="M13" s="214"/>
    </row>
    <row r="14" s="201" customFormat="1" ht="25" customHeight="1" spans="1:13">
      <c r="A14" s="106" t="s">
        <v>96</v>
      </c>
      <c r="B14" s="107" t="s">
        <v>97</v>
      </c>
      <c r="C14" s="114">
        <f t="shared" si="0"/>
        <v>5.5</v>
      </c>
      <c r="D14" s="114">
        <v>5.5</v>
      </c>
      <c r="E14" s="114"/>
      <c r="F14" s="211"/>
      <c r="G14" s="211"/>
      <c r="H14" s="211"/>
      <c r="I14" s="211"/>
      <c r="J14" s="211"/>
      <c r="K14" s="211"/>
      <c r="L14" s="214"/>
      <c r="M14" s="214"/>
    </row>
    <row r="15" s="201" customFormat="1" ht="25" customHeight="1" spans="1:13">
      <c r="A15" s="106" t="s">
        <v>98</v>
      </c>
      <c r="B15" s="107" t="s">
        <v>99</v>
      </c>
      <c r="C15" s="114">
        <f t="shared" si="0"/>
        <v>23.41</v>
      </c>
      <c r="D15" s="114">
        <v>23.41</v>
      </c>
      <c r="E15" s="114"/>
      <c r="F15" s="211"/>
      <c r="G15" s="211"/>
      <c r="H15" s="211"/>
      <c r="I15" s="211"/>
      <c r="J15" s="211"/>
      <c r="K15" s="211"/>
      <c r="L15" s="214"/>
      <c r="M15" s="214"/>
    </row>
    <row r="16" s="201" customFormat="1" ht="25" customHeight="1" spans="1:13">
      <c r="A16" s="106" t="s">
        <v>100</v>
      </c>
      <c r="B16" s="107" t="s">
        <v>101</v>
      </c>
      <c r="C16" s="114">
        <f t="shared" si="0"/>
        <v>3.85</v>
      </c>
      <c r="D16" s="114">
        <v>3.85</v>
      </c>
      <c r="E16" s="114"/>
      <c r="F16" s="211"/>
      <c r="G16" s="211"/>
      <c r="H16" s="211"/>
      <c r="I16" s="211"/>
      <c r="J16" s="211"/>
      <c r="K16" s="211"/>
      <c r="L16" s="214"/>
      <c r="M16" s="214"/>
    </row>
    <row r="17" s="201" customFormat="1" ht="25" customHeight="1" spans="1:13">
      <c r="A17" s="106" t="s">
        <v>123</v>
      </c>
      <c r="B17" s="107" t="s">
        <v>124</v>
      </c>
      <c r="C17" s="114">
        <f t="shared" si="0"/>
        <v>8115.75</v>
      </c>
      <c r="D17" s="114">
        <v>8115.75</v>
      </c>
      <c r="E17" s="114"/>
      <c r="F17" s="211"/>
      <c r="G17" s="211"/>
      <c r="H17" s="211"/>
      <c r="I17" s="211"/>
      <c r="J17" s="211"/>
      <c r="K17" s="211"/>
      <c r="L17" s="214"/>
      <c r="M17" s="214"/>
    </row>
    <row r="18" s="201" customFormat="1" ht="25" customHeight="1" spans="1:13">
      <c r="A18" s="106" t="s">
        <v>102</v>
      </c>
      <c r="B18" s="107" t="s">
        <v>103</v>
      </c>
      <c r="C18" s="114">
        <f t="shared" si="0"/>
        <v>48.46</v>
      </c>
      <c r="D18" s="114">
        <v>48.46</v>
      </c>
      <c r="E18" s="114"/>
      <c r="F18" s="211"/>
      <c r="G18" s="211"/>
      <c r="H18" s="211"/>
      <c r="I18" s="211"/>
      <c r="J18" s="211"/>
      <c r="K18" s="211"/>
      <c r="L18" s="214"/>
      <c r="M18" s="214"/>
    </row>
    <row r="19" s="201" customFormat="1" ht="25" customHeight="1" spans="1:13">
      <c r="A19" s="106" t="s">
        <v>125</v>
      </c>
      <c r="B19" s="107" t="s">
        <v>126</v>
      </c>
      <c r="C19" s="114">
        <f t="shared" si="0"/>
        <v>150</v>
      </c>
      <c r="D19" s="114">
        <v>150</v>
      </c>
      <c r="E19" s="114"/>
      <c r="F19" s="211"/>
      <c r="G19" s="211"/>
      <c r="H19" s="211"/>
      <c r="I19" s="211"/>
      <c r="J19" s="211"/>
      <c r="K19" s="211"/>
      <c r="L19" s="214"/>
      <c r="M19" s="214"/>
    </row>
    <row r="20" s="201" customFormat="1" ht="25" customHeight="1" spans="1:13">
      <c r="A20" s="106" t="s">
        <v>104</v>
      </c>
      <c r="B20" s="107" t="s">
        <v>105</v>
      </c>
      <c r="C20" s="114">
        <f t="shared" si="0"/>
        <v>80</v>
      </c>
      <c r="D20" s="174"/>
      <c r="E20" s="114">
        <v>80</v>
      </c>
      <c r="F20" s="211"/>
      <c r="G20" s="211"/>
      <c r="H20" s="211"/>
      <c r="I20" s="211"/>
      <c r="J20" s="211"/>
      <c r="K20" s="211"/>
      <c r="L20" s="214"/>
      <c r="M20" s="214"/>
    </row>
    <row r="21" s="201" customFormat="1" ht="25" customHeight="1" spans="1:13">
      <c r="A21" s="106" t="s">
        <v>106</v>
      </c>
      <c r="B21" s="107" t="s">
        <v>107</v>
      </c>
      <c r="C21" s="114">
        <f t="shared" si="0"/>
        <v>4212.25</v>
      </c>
      <c r="D21" s="174"/>
      <c r="E21" s="114">
        <v>4212.25</v>
      </c>
      <c r="F21" s="211"/>
      <c r="G21" s="211"/>
      <c r="H21" s="211"/>
      <c r="I21" s="211"/>
      <c r="J21" s="211"/>
      <c r="K21" s="211"/>
      <c r="L21" s="214"/>
      <c r="M21" s="214"/>
    </row>
    <row r="22" ht="25" customHeight="1" spans="1:13">
      <c r="A22" s="212" t="s">
        <v>108</v>
      </c>
      <c r="B22" s="212"/>
      <c r="C22" s="114">
        <f t="shared" si="0"/>
        <v>13443.84</v>
      </c>
      <c r="D22" s="114">
        <f>SUM(D6:D21)</f>
        <v>9151.59</v>
      </c>
      <c r="E22" s="114">
        <f>SUM(E19:E21)</f>
        <v>4292.25</v>
      </c>
      <c r="F22" s="114">
        <f t="shared" ref="F22:K22" si="1">SUM(F4:F21)/3</f>
        <v>0</v>
      </c>
      <c r="G22" s="114">
        <f t="shared" si="1"/>
        <v>0</v>
      </c>
      <c r="H22" s="114">
        <f t="shared" si="1"/>
        <v>0</v>
      </c>
      <c r="I22" s="114">
        <f t="shared" si="1"/>
        <v>0</v>
      </c>
      <c r="J22" s="114">
        <f t="shared" si="1"/>
        <v>0</v>
      </c>
      <c r="K22" s="114">
        <f t="shared" si="1"/>
        <v>0</v>
      </c>
      <c r="L22" s="214"/>
      <c r="M22" s="214"/>
    </row>
  </sheetData>
  <mergeCells count="14">
    <mergeCell ref="A2:M2"/>
    <mergeCell ref="A4:B4"/>
    <mergeCell ref="A22:B22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314583333333333" right="0.275" top="0.416666666666667" bottom="0.416666666666667" header="0.277777777777778" footer="0.277777777777778"/>
  <pageSetup paperSize="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Zeros="0" zoomScale="110" zoomScaleNormal="110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D18" sqref="D18"/>
    </sheetView>
  </sheetViews>
  <sheetFormatPr defaultColWidth="8" defaultRowHeight="12.75" outlineLevelCol="3"/>
  <cols>
    <col min="1" max="1" width="30.75" style="178" customWidth="1"/>
    <col min="2" max="2" width="19.375" style="178" customWidth="1"/>
    <col min="3" max="3" width="41.875" style="178" customWidth="1"/>
    <col min="4" max="4" width="19.375" style="178" customWidth="1"/>
    <col min="5" max="16384" width="8" style="90"/>
  </cols>
  <sheetData>
    <row r="1" s="90" customFormat="1" ht="20.25" spans="1:4">
      <c r="A1" s="94"/>
      <c r="B1" s="178"/>
      <c r="C1" s="178"/>
      <c r="D1" s="178"/>
    </row>
    <row r="2" s="176" customFormat="1" ht="27" customHeight="1" spans="1:4">
      <c r="A2" s="179" t="s">
        <v>127</v>
      </c>
      <c r="B2" s="179"/>
      <c r="C2" s="179"/>
      <c r="D2" s="179"/>
    </row>
    <row r="3" s="90" customFormat="1" ht="18" customHeight="1" spans="1:4">
      <c r="A3" s="180" t="s">
        <v>128</v>
      </c>
      <c r="B3" s="181"/>
      <c r="C3" s="182" t="s">
        <v>129</v>
      </c>
      <c r="D3" s="182"/>
    </row>
    <row r="4" s="90" customFormat="1" ht="18" customHeight="1" spans="1:4">
      <c r="A4" s="180" t="s">
        <v>130</v>
      </c>
      <c r="B4" s="183" t="s">
        <v>38</v>
      </c>
      <c r="C4" s="184" t="s">
        <v>39</v>
      </c>
      <c r="D4" s="183" t="s">
        <v>38</v>
      </c>
    </row>
    <row r="5" s="90" customFormat="1" ht="14.5" customHeight="1" spans="1:4">
      <c r="A5" s="185" t="s">
        <v>131</v>
      </c>
      <c r="B5" s="186">
        <v>685.84</v>
      </c>
      <c r="C5" s="187" t="s">
        <v>41</v>
      </c>
      <c r="D5" s="186">
        <v>527.21</v>
      </c>
    </row>
    <row r="6" s="90" customFormat="1" ht="14.5" customHeight="1" spans="1:4">
      <c r="A6" s="185" t="s">
        <v>132</v>
      </c>
      <c r="B6" s="186">
        <v>4292.25</v>
      </c>
      <c r="C6" s="188" t="s">
        <v>43</v>
      </c>
      <c r="D6" s="186">
        <v>0</v>
      </c>
    </row>
    <row r="7" s="90" customFormat="1" ht="14.5" customHeight="1" spans="1:4">
      <c r="A7" s="185" t="s">
        <v>133</v>
      </c>
      <c r="B7" s="189">
        <v>0</v>
      </c>
      <c r="C7" s="188" t="s">
        <v>45</v>
      </c>
      <c r="D7" s="186">
        <v>0</v>
      </c>
    </row>
    <row r="8" s="90" customFormat="1" ht="14.5" customHeight="1" spans="1:4">
      <c r="A8" s="185"/>
      <c r="B8" s="190"/>
      <c r="C8" s="188" t="s">
        <v>47</v>
      </c>
      <c r="D8" s="186">
        <v>0</v>
      </c>
    </row>
    <row r="9" s="90" customFormat="1" ht="14.5" customHeight="1" spans="1:4">
      <c r="A9" s="185"/>
      <c r="B9" s="190"/>
      <c r="C9" s="188" t="s">
        <v>49</v>
      </c>
      <c r="D9" s="186">
        <v>0</v>
      </c>
    </row>
    <row r="10" s="90" customFormat="1" ht="14.5" customHeight="1" spans="1:4">
      <c r="A10" s="191"/>
      <c r="B10" s="190"/>
      <c r="C10" s="188" t="s">
        <v>51</v>
      </c>
      <c r="D10" s="186">
        <v>0</v>
      </c>
    </row>
    <row r="11" s="90" customFormat="1" ht="14.5" customHeight="1" spans="1:4">
      <c r="A11" s="185"/>
      <c r="B11" s="190"/>
      <c r="C11" s="188" t="s">
        <v>53</v>
      </c>
      <c r="D11" s="186">
        <v>77.4</v>
      </c>
    </row>
    <row r="12" s="90" customFormat="1" ht="14.5" customHeight="1" spans="1:4">
      <c r="A12" s="185"/>
      <c r="B12" s="190"/>
      <c r="C12" s="188" t="s">
        <v>55</v>
      </c>
      <c r="D12" s="186">
        <v>32.77</v>
      </c>
    </row>
    <row r="13" s="90" customFormat="1" ht="14.5" customHeight="1" spans="1:4">
      <c r="A13" s="185"/>
      <c r="B13" s="190"/>
      <c r="C13" s="188" t="s">
        <v>57</v>
      </c>
      <c r="D13" s="186">
        <v>0</v>
      </c>
    </row>
    <row r="14" s="90" customFormat="1" ht="14.5" customHeight="1" spans="1:4">
      <c r="A14" s="185"/>
      <c r="B14" s="190"/>
      <c r="C14" s="188" t="s">
        <v>58</v>
      </c>
      <c r="D14" s="186">
        <v>80</v>
      </c>
    </row>
    <row r="15" s="90" customFormat="1" ht="14.5" customHeight="1" spans="1:4">
      <c r="A15" s="185"/>
      <c r="B15" s="190"/>
      <c r="C15" s="188" t="s">
        <v>59</v>
      </c>
      <c r="D15" s="186"/>
    </row>
    <row r="16" s="90" customFormat="1" ht="14.5" customHeight="1" spans="1:4">
      <c r="A16" s="185"/>
      <c r="B16" s="190"/>
      <c r="C16" s="188" t="s">
        <v>60</v>
      </c>
      <c r="D16" s="192"/>
    </row>
    <row r="17" s="90" customFormat="1" ht="14.5" customHeight="1" spans="1:4">
      <c r="A17" s="185"/>
      <c r="B17" s="190"/>
      <c r="C17" s="188" t="s">
        <v>61</v>
      </c>
      <c r="D17" s="192">
        <v>8465.75</v>
      </c>
    </row>
    <row r="18" s="90" customFormat="1" ht="14.5" customHeight="1" spans="1:4">
      <c r="A18" s="185"/>
      <c r="B18" s="190"/>
      <c r="C18" s="188" t="s">
        <v>62</v>
      </c>
      <c r="D18" s="192"/>
    </row>
    <row r="19" s="90" customFormat="1" ht="14.5" customHeight="1" spans="1:4">
      <c r="A19" s="185"/>
      <c r="B19" s="190"/>
      <c r="C19" s="188" t="s">
        <v>63</v>
      </c>
      <c r="D19" s="192"/>
    </row>
    <row r="20" s="90" customFormat="1" ht="14.5" customHeight="1" spans="1:4">
      <c r="A20" s="185"/>
      <c r="B20" s="190"/>
      <c r="C20" s="188" t="s">
        <v>64</v>
      </c>
      <c r="D20" s="192">
        <v>48.46</v>
      </c>
    </row>
    <row r="21" s="90" customFormat="1" ht="14.5" customHeight="1" spans="1:4">
      <c r="A21" s="185"/>
      <c r="B21" s="190"/>
      <c r="C21" s="188" t="s">
        <v>65</v>
      </c>
      <c r="D21" s="192"/>
    </row>
    <row r="22" s="90" customFormat="1" ht="14.5" customHeight="1" spans="1:4">
      <c r="A22" s="185"/>
      <c r="B22" s="190"/>
      <c r="C22" s="188" t="s">
        <v>66</v>
      </c>
      <c r="D22" s="192"/>
    </row>
    <row r="23" s="90" customFormat="1" ht="14.5" customHeight="1" spans="1:4">
      <c r="A23" s="185"/>
      <c r="B23" s="190"/>
      <c r="C23" s="188" t="s">
        <v>67</v>
      </c>
      <c r="D23" s="192"/>
    </row>
    <row r="24" s="90" customFormat="1" ht="14.5" customHeight="1" spans="1:4">
      <c r="A24" s="185"/>
      <c r="B24" s="190"/>
      <c r="C24" s="188" t="s">
        <v>68</v>
      </c>
      <c r="D24" s="192">
        <v>4212.25</v>
      </c>
    </row>
    <row r="25" s="90" customFormat="1" ht="14.5" customHeight="1" spans="1:4">
      <c r="A25" s="185"/>
      <c r="B25" s="190"/>
      <c r="C25" s="188" t="s">
        <v>69</v>
      </c>
      <c r="D25" s="192"/>
    </row>
    <row r="26" s="90" customFormat="1" ht="14.5" customHeight="1" spans="1:4">
      <c r="A26" s="185"/>
      <c r="B26" s="190"/>
      <c r="C26" s="188"/>
      <c r="D26" s="189"/>
    </row>
    <row r="27" s="90" customFormat="1" ht="14.5" customHeight="1" spans="1:4">
      <c r="A27" s="185"/>
      <c r="B27" s="190"/>
      <c r="C27" s="188"/>
      <c r="D27" s="189">
        <v>0</v>
      </c>
    </row>
    <row r="28" s="90" customFormat="1" ht="14.5" customHeight="1" spans="1:4">
      <c r="A28" s="193" t="s">
        <v>70</v>
      </c>
      <c r="B28" s="108">
        <f>SUM(B5:B7)</f>
        <v>4978.09</v>
      </c>
      <c r="C28" s="188" t="s">
        <v>134</v>
      </c>
      <c r="D28" s="189">
        <f>SUM(D5:D27)</f>
        <v>13443.84</v>
      </c>
    </row>
    <row r="29" s="90" customFormat="1" ht="14.5" customHeight="1" spans="1:4">
      <c r="A29" s="194" t="s">
        <v>135</v>
      </c>
      <c r="B29" s="189">
        <v>8465.75</v>
      </c>
      <c r="C29" s="188" t="s">
        <v>73</v>
      </c>
      <c r="D29" s="189">
        <v>0</v>
      </c>
    </row>
    <row r="30" s="90" customFormat="1" ht="14" customHeight="1" spans="1:4">
      <c r="A30" s="188"/>
      <c r="B30" s="189"/>
      <c r="C30" s="195"/>
      <c r="D30" s="189"/>
    </row>
    <row r="31" s="177" customFormat="1" ht="20" customHeight="1" spans="1:4">
      <c r="A31" s="196" t="s">
        <v>79</v>
      </c>
      <c r="B31" s="197">
        <f>SUM(B28:B29)</f>
        <v>13443.84</v>
      </c>
      <c r="C31" s="198" t="s">
        <v>110</v>
      </c>
      <c r="D31" s="199">
        <f>SUM(D28:D29)</f>
        <v>13443.84</v>
      </c>
    </row>
  </sheetData>
  <mergeCells count="3">
    <mergeCell ref="A2:D2"/>
    <mergeCell ref="A3:B3"/>
    <mergeCell ref="C3:D3"/>
  </mergeCells>
  <printOptions horizontalCentered="1"/>
  <pageMargins left="0.416666666666667" right="0.416666666666667" top="0.275" bottom="0.196527777777778" header="0.277777777777778" footer="0.277777777777778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Zeros="0" zoomScaleSheetLayoutView="60" workbookViewId="0">
      <pane xSplit="2" ySplit="5" topLeftCell="C12" activePane="bottomRight" state="frozen"/>
      <selection/>
      <selection pane="topRight"/>
      <selection pane="bottomLeft"/>
      <selection pane="bottomRight" activeCell="A12" sqref="A12"/>
    </sheetView>
  </sheetViews>
  <sheetFormatPr defaultColWidth="7" defaultRowHeight="12.75"/>
  <cols>
    <col min="1" max="1" width="8.125" style="92" customWidth="1"/>
    <col min="2" max="2" width="29.125" style="92" customWidth="1"/>
    <col min="3" max="3" width="10.375" style="92" customWidth="1"/>
    <col min="4" max="6" width="10.375" style="90" customWidth="1"/>
    <col min="7" max="8" width="10.375" style="93" customWidth="1"/>
    <col min="9" max="9" width="10.375" style="90" customWidth="1"/>
    <col min="10" max="16384" width="7" style="90"/>
  </cols>
  <sheetData>
    <row r="1" ht="20.25" spans="1:1">
      <c r="A1" s="94"/>
    </row>
    <row r="2" ht="20.25" spans="1:9">
      <c r="A2" s="95" t="s">
        <v>136</v>
      </c>
      <c r="B2" s="95"/>
      <c r="C2" s="95"/>
      <c r="D2" s="96"/>
      <c r="E2" s="96"/>
      <c r="F2" s="96"/>
      <c r="G2" s="97"/>
      <c r="H2" s="97"/>
      <c r="I2" s="115"/>
    </row>
    <row r="3" spans="1:9">
      <c r="A3" s="98"/>
      <c r="B3" s="98"/>
      <c r="C3" s="98"/>
      <c r="D3" s="99"/>
      <c r="I3" s="116" t="s">
        <v>77</v>
      </c>
    </row>
    <row r="4" s="90" customFormat="1" ht="25" customHeight="1" spans="1:9">
      <c r="A4" s="100" t="s">
        <v>78</v>
      </c>
      <c r="B4" s="101"/>
      <c r="C4" s="102" t="s">
        <v>137</v>
      </c>
      <c r="D4" s="103" t="s">
        <v>138</v>
      </c>
      <c r="E4" s="103"/>
      <c r="F4" s="103"/>
      <c r="G4" s="103" t="s">
        <v>139</v>
      </c>
      <c r="H4" s="103"/>
      <c r="I4" s="103"/>
    </row>
    <row r="5" s="90" customFormat="1" ht="27" spans="1:9">
      <c r="A5" s="104" t="s">
        <v>80</v>
      </c>
      <c r="B5" s="105" t="s">
        <v>81</v>
      </c>
      <c r="C5" s="102"/>
      <c r="D5" s="103" t="s">
        <v>140</v>
      </c>
      <c r="E5" s="103" t="s">
        <v>141</v>
      </c>
      <c r="F5" s="103" t="s">
        <v>142</v>
      </c>
      <c r="G5" s="103" t="s">
        <v>140</v>
      </c>
      <c r="H5" s="100" t="s">
        <v>143</v>
      </c>
      <c r="I5" s="100" t="s">
        <v>144</v>
      </c>
    </row>
    <row r="6" s="91" customFormat="1" ht="25" customHeight="1" spans="1:9">
      <c r="A6" s="106" t="s">
        <v>82</v>
      </c>
      <c r="B6" s="173" t="s">
        <v>83</v>
      </c>
      <c r="C6" s="114">
        <f t="shared" ref="C6:C19" si="0">D6+G6</f>
        <v>146.25</v>
      </c>
      <c r="D6" s="174">
        <v>146.25</v>
      </c>
      <c r="E6" s="120">
        <v>132.07</v>
      </c>
      <c r="F6" s="120">
        <v>14.18</v>
      </c>
      <c r="G6" s="126">
        <f t="shared" ref="G6:G19" si="1">SUM(H6:I6)</f>
        <v>0</v>
      </c>
      <c r="H6" s="120">
        <v>0</v>
      </c>
      <c r="I6" s="120">
        <v>0</v>
      </c>
    </row>
    <row r="7" ht="25" customHeight="1" spans="1:9">
      <c r="A7" s="106" t="s">
        <v>84</v>
      </c>
      <c r="B7" s="173" t="s">
        <v>145</v>
      </c>
      <c r="C7" s="114">
        <f t="shared" si="0"/>
        <v>93.91</v>
      </c>
      <c r="D7" s="114"/>
      <c r="E7" s="120">
        <v>0</v>
      </c>
      <c r="F7" s="120">
        <v>0</v>
      </c>
      <c r="G7" s="126">
        <f t="shared" si="1"/>
        <v>93.91</v>
      </c>
      <c r="H7" s="120">
        <v>93.91</v>
      </c>
      <c r="I7" s="120">
        <v>0</v>
      </c>
    </row>
    <row r="8" ht="25" customHeight="1" spans="1:9">
      <c r="A8" s="106" t="s">
        <v>86</v>
      </c>
      <c r="B8" s="175" t="s">
        <v>87</v>
      </c>
      <c r="C8" s="114">
        <f t="shared" si="0"/>
        <v>280.67</v>
      </c>
      <c r="D8" s="114">
        <v>280.67</v>
      </c>
      <c r="E8" s="120">
        <v>280.67</v>
      </c>
      <c r="F8" s="120">
        <v>0</v>
      </c>
      <c r="G8" s="126">
        <f t="shared" si="1"/>
        <v>0</v>
      </c>
      <c r="H8" s="120">
        <v>0</v>
      </c>
      <c r="I8" s="120">
        <v>0</v>
      </c>
    </row>
    <row r="9" ht="25" customHeight="1" spans="1:9">
      <c r="A9" s="106" t="s">
        <v>121</v>
      </c>
      <c r="B9" s="175" t="s">
        <v>122</v>
      </c>
      <c r="C9" s="114">
        <f t="shared" si="0"/>
        <v>200</v>
      </c>
      <c r="D9" s="114"/>
      <c r="E9" s="120"/>
      <c r="F9" s="120"/>
      <c r="G9" s="126">
        <f t="shared" si="1"/>
        <v>200</v>
      </c>
      <c r="H9" s="120"/>
      <c r="I9" s="120">
        <v>200</v>
      </c>
    </row>
    <row r="10" ht="25" customHeight="1" spans="1:9">
      <c r="A10" s="106" t="s">
        <v>88</v>
      </c>
      <c r="B10" s="173" t="s">
        <v>89</v>
      </c>
      <c r="C10" s="114">
        <f t="shared" si="0"/>
        <v>6.38</v>
      </c>
      <c r="D10" s="114">
        <v>6.38</v>
      </c>
      <c r="E10" s="120">
        <v>6.38</v>
      </c>
      <c r="F10" s="120">
        <v>0</v>
      </c>
      <c r="G10" s="126">
        <f t="shared" si="1"/>
        <v>0</v>
      </c>
      <c r="H10" s="120">
        <v>0</v>
      </c>
      <c r="I10" s="120">
        <v>0</v>
      </c>
    </row>
    <row r="11" ht="25" customHeight="1" spans="1:9">
      <c r="A11" s="106" t="s">
        <v>90</v>
      </c>
      <c r="B11" s="173" t="s">
        <v>91</v>
      </c>
      <c r="C11" s="114">
        <f t="shared" si="0"/>
        <v>49.57</v>
      </c>
      <c r="D11" s="114">
        <v>49.57</v>
      </c>
      <c r="E11" s="114">
        <v>49.57</v>
      </c>
      <c r="F11" s="120"/>
      <c r="G11" s="126">
        <f t="shared" si="1"/>
        <v>0</v>
      </c>
      <c r="H11" s="127"/>
      <c r="I11" s="120"/>
    </row>
    <row r="12" ht="25" customHeight="1" spans="1:9">
      <c r="A12" s="106" t="s">
        <v>92</v>
      </c>
      <c r="B12" s="173" t="s">
        <v>93</v>
      </c>
      <c r="C12" s="114">
        <f t="shared" si="0"/>
        <v>24.78</v>
      </c>
      <c r="D12" s="114">
        <v>24.78</v>
      </c>
      <c r="E12" s="114">
        <v>24.78</v>
      </c>
      <c r="F12" s="120"/>
      <c r="G12" s="126">
        <f t="shared" si="1"/>
        <v>0</v>
      </c>
      <c r="H12" s="127"/>
      <c r="I12" s="120"/>
    </row>
    <row r="13" ht="25" customHeight="1" spans="1:9">
      <c r="A13" s="106" t="s">
        <v>94</v>
      </c>
      <c r="B13" s="173" t="s">
        <v>95</v>
      </c>
      <c r="C13" s="114">
        <f t="shared" si="0"/>
        <v>3.06</v>
      </c>
      <c r="D13" s="114">
        <v>3.06</v>
      </c>
      <c r="E13" s="114">
        <v>3.06</v>
      </c>
      <c r="F13" s="120"/>
      <c r="G13" s="126">
        <f t="shared" si="1"/>
        <v>0</v>
      </c>
      <c r="H13" s="127"/>
      <c r="I13" s="120"/>
    </row>
    <row r="14" s="90" customFormat="1" ht="25" customHeight="1" spans="1:9">
      <c r="A14" s="106" t="s">
        <v>96</v>
      </c>
      <c r="B14" s="173" t="s">
        <v>97</v>
      </c>
      <c r="C14" s="114">
        <f t="shared" si="0"/>
        <v>5.5</v>
      </c>
      <c r="D14" s="114">
        <v>5.5</v>
      </c>
      <c r="E14" s="114">
        <v>5.5</v>
      </c>
      <c r="F14" s="120"/>
      <c r="G14" s="126">
        <f t="shared" si="1"/>
        <v>0</v>
      </c>
      <c r="H14" s="127"/>
      <c r="I14" s="120"/>
    </row>
    <row r="15" s="90" customFormat="1" ht="25" customHeight="1" spans="1:9">
      <c r="A15" s="106" t="s">
        <v>98</v>
      </c>
      <c r="B15" s="173" t="s">
        <v>99</v>
      </c>
      <c r="C15" s="114">
        <f t="shared" si="0"/>
        <v>23.41</v>
      </c>
      <c r="D15" s="114">
        <v>23.41</v>
      </c>
      <c r="E15" s="114">
        <v>23.41</v>
      </c>
      <c r="F15" s="120"/>
      <c r="G15" s="126">
        <f t="shared" si="1"/>
        <v>0</v>
      </c>
      <c r="H15" s="127"/>
      <c r="I15" s="120"/>
    </row>
    <row r="16" s="90" customFormat="1" ht="25" customHeight="1" spans="1:9">
      <c r="A16" s="106" t="s">
        <v>100</v>
      </c>
      <c r="B16" s="173" t="s">
        <v>101</v>
      </c>
      <c r="C16" s="114">
        <f t="shared" si="0"/>
        <v>3.85</v>
      </c>
      <c r="D16" s="114">
        <v>3.85</v>
      </c>
      <c r="E16" s="114">
        <v>3.85</v>
      </c>
      <c r="F16" s="120"/>
      <c r="G16" s="126">
        <f t="shared" si="1"/>
        <v>0</v>
      </c>
      <c r="H16" s="127"/>
      <c r="I16" s="120"/>
    </row>
    <row r="17" s="90" customFormat="1" ht="25" customHeight="1" spans="1:9">
      <c r="A17" s="106" t="s">
        <v>123</v>
      </c>
      <c r="B17" s="173" t="s">
        <v>124</v>
      </c>
      <c r="C17" s="114">
        <f t="shared" si="0"/>
        <v>8115.75</v>
      </c>
      <c r="D17" s="114"/>
      <c r="E17" s="114"/>
      <c r="F17" s="120"/>
      <c r="G17" s="126">
        <f t="shared" si="1"/>
        <v>8115.75</v>
      </c>
      <c r="I17" s="114">
        <v>8115.75</v>
      </c>
    </row>
    <row r="18" s="90" customFormat="1" ht="25" customHeight="1" spans="1:9">
      <c r="A18" s="106" t="s">
        <v>102</v>
      </c>
      <c r="B18" s="173" t="s">
        <v>103</v>
      </c>
      <c r="C18" s="114">
        <f t="shared" si="0"/>
        <v>48.46</v>
      </c>
      <c r="D18" s="114">
        <v>48.46</v>
      </c>
      <c r="E18" s="114">
        <v>48.46</v>
      </c>
      <c r="F18" s="120"/>
      <c r="G18" s="126">
        <f t="shared" si="1"/>
        <v>0</v>
      </c>
      <c r="H18" s="127"/>
      <c r="I18" s="120"/>
    </row>
    <row r="19" s="90" customFormat="1" ht="25" customHeight="1" spans="1:9">
      <c r="A19" s="106" t="s">
        <v>125</v>
      </c>
      <c r="B19" s="173" t="s">
        <v>126</v>
      </c>
      <c r="C19" s="114">
        <f t="shared" si="0"/>
        <v>150</v>
      </c>
      <c r="D19" s="114"/>
      <c r="E19" s="114"/>
      <c r="F19" s="114"/>
      <c r="G19" s="126">
        <f t="shared" si="1"/>
        <v>150</v>
      </c>
      <c r="H19" s="114"/>
      <c r="I19" s="114">
        <v>150</v>
      </c>
    </row>
    <row r="20" ht="25" customHeight="1" spans="1:9">
      <c r="A20" s="103" t="s">
        <v>108</v>
      </c>
      <c r="B20" s="103"/>
      <c r="C20" s="114">
        <f t="shared" ref="C20:I20" si="2">SUM(C6:C19)</f>
        <v>9151.59</v>
      </c>
      <c r="D20" s="114">
        <f t="shared" si="2"/>
        <v>591.93</v>
      </c>
      <c r="E20" s="114">
        <f t="shared" si="2"/>
        <v>577.75</v>
      </c>
      <c r="F20" s="114">
        <f t="shared" si="2"/>
        <v>14.18</v>
      </c>
      <c r="G20" s="114">
        <f t="shared" si="2"/>
        <v>8559.66</v>
      </c>
      <c r="H20" s="114">
        <f t="shared" si="2"/>
        <v>93.91</v>
      </c>
      <c r="I20" s="114">
        <f t="shared" si="2"/>
        <v>8465.75</v>
      </c>
    </row>
  </sheetData>
  <mergeCells count="6">
    <mergeCell ref="A2:I2"/>
    <mergeCell ref="A4:B4"/>
    <mergeCell ref="D4:F4"/>
    <mergeCell ref="G4:I4"/>
    <mergeCell ref="A20:B20"/>
    <mergeCell ref="C4:C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GridLines="0" showZeros="0" zoomScaleSheetLayoutView="60" workbookViewId="0">
      <pane xSplit="3" ySplit="5" topLeftCell="D9" activePane="bottomRight" state="frozen"/>
      <selection/>
      <selection pane="topRight"/>
      <selection pane="bottomLeft"/>
      <selection pane="bottomRight" activeCell="E15" sqref="E15"/>
    </sheetView>
  </sheetViews>
  <sheetFormatPr defaultColWidth="7" defaultRowHeight="12.75" outlineLevelCol="5"/>
  <cols>
    <col min="1" max="2" width="8.125" style="155" customWidth="1"/>
    <col min="3" max="3" width="41.875" style="155" customWidth="1"/>
    <col min="4" max="6" width="15.625" style="155" customWidth="1"/>
    <col min="7" max="16384" width="7" style="155"/>
  </cols>
  <sheetData>
    <row r="1" ht="20.25" spans="1:1">
      <c r="A1" s="94"/>
    </row>
    <row r="2" ht="20.25" spans="1:6">
      <c r="A2" s="156" t="s">
        <v>146</v>
      </c>
      <c r="B2" s="156"/>
      <c r="C2" s="156"/>
      <c r="D2" s="156"/>
      <c r="E2" s="156"/>
      <c r="F2" s="156"/>
    </row>
    <row r="3" ht="17" customHeight="1" spans="1:6">
      <c r="A3" s="157"/>
      <c r="B3" s="157"/>
      <c r="C3" s="157"/>
      <c r="D3" s="157"/>
      <c r="F3" s="158" t="s">
        <v>77</v>
      </c>
    </row>
    <row r="4" ht="25" customHeight="1" spans="1:6">
      <c r="A4" s="159" t="s">
        <v>147</v>
      </c>
      <c r="B4" s="160"/>
      <c r="C4" s="159" t="s">
        <v>81</v>
      </c>
      <c r="D4" s="161" t="s">
        <v>138</v>
      </c>
      <c r="E4" s="161"/>
      <c r="F4" s="161"/>
    </row>
    <row r="5" ht="25" customHeight="1" spans="1:6">
      <c r="A5" s="162" t="s">
        <v>148</v>
      </c>
      <c r="B5" s="162" t="s">
        <v>149</v>
      </c>
      <c r="C5" s="163"/>
      <c r="D5" s="164" t="s">
        <v>140</v>
      </c>
      <c r="E5" s="164" t="s">
        <v>141</v>
      </c>
      <c r="F5" s="164" t="s">
        <v>142</v>
      </c>
    </row>
    <row r="6" ht="25" customHeight="1" spans="1:6">
      <c r="A6" s="165" t="s">
        <v>150</v>
      </c>
      <c r="B6" s="165" t="s">
        <v>151</v>
      </c>
      <c r="C6" s="166" t="s">
        <v>152</v>
      </c>
      <c r="D6" s="167">
        <f t="shared" ref="D6:D21" si="0">SUM(E6:F6)</f>
        <v>131.89</v>
      </c>
      <c r="E6" s="167">
        <v>131.89</v>
      </c>
      <c r="F6" s="167">
        <v>0</v>
      </c>
    </row>
    <row r="7" ht="25" customHeight="1" spans="1:6">
      <c r="A7" s="165" t="s">
        <v>150</v>
      </c>
      <c r="B7" s="165" t="s">
        <v>153</v>
      </c>
      <c r="C7" s="166" t="s">
        <v>154</v>
      </c>
      <c r="D7" s="167">
        <f t="shared" si="0"/>
        <v>83.97</v>
      </c>
      <c r="E7" s="167">
        <v>83.97</v>
      </c>
      <c r="F7" s="167">
        <v>0</v>
      </c>
    </row>
    <row r="8" ht="25" customHeight="1" spans="1:6">
      <c r="A8" s="165" t="s">
        <v>150</v>
      </c>
      <c r="B8" s="165" t="s">
        <v>155</v>
      </c>
      <c r="C8" s="166" t="s">
        <v>156</v>
      </c>
      <c r="D8" s="167">
        <f t="shared" si="0"/>
        <v>131.32</v>
      </c>
      <c r="E8" s="167">
        <v>131.32</v>
      </c>
      <c r="F8" s="167">
        <v>0</v>
      </c>
    </row>
    <row r="9" ht="25" customHeight="1" spans="1:6">
      <c r="A9" s="165" t="s">
        <v>150</v>
      </c>
      <c r="B9" s="165" t="s">
        <v>157</v>
      </c>
      <c r="C9" s="166" t="s">
        <v>158</v>
      </c>
      <c r="D9" s="167">
        <f t="shared" si="0"/>
        <v>59.2</v>
      </c>
      <c r="E9" s="167">
        <v>59.2</v>
      </c>
      <c r="F9" s="167"/>
    </row>
    <row r="10" ht="25" customHeight="1" spans="1:6">
      <c r="A10" s="165" t="s">
        <v>150</v>
      </c>
      <c r="B10" s="165" t="s">
        <v>159</v>
      </c>
      <c r="C10" s="166" t="s">
        <v>160</v>
      </c>
      <c r="D10" s="167">
        <f t="shared" si="0"/>
        <v>49.57</v>
      </c>
      <c r="E10" s="167">
        <v>49.57</v>
      </c>
      <c r="F10" s="167">
        <v>0</v>
      </c>
    </row>
    <row r="11" ht="25" customHeight="1" spans="1:6">
      <c r="A11" s="165" t="s">
        <v>150</v>
      </c>
      <c r="B11" s="168" t="s">
        <v>161</v>
      </c>
      <c r="C11" s="169" t="s">
        <v>162</v>
      </c>
      <c r="D11" s="167">
        <f t="shared" si="0"/>
        <v>24.78</v>
      </c>
      <c r="E11" s="167">
        <v>24.78</v>
      </c>
      <c r="F11" s="167">
        <v>0</v>
      </c>
    </row>
    <row r="12" ht="25" customHeight="1" spans="1:6">
      <c r="A12" s="165" t="s">
        <v>150</v>
      </c>
      <c r="B12" s="165" t="s">
        <v>163</v>
      </c>
      <c r="C12" s="166" t="s">
        <v>164</v>
      </c>
      <c r="D12" s="167">
        <f t="shared" si="0"/>
        <v>28.92</v>
      </c>
      <c r="E12" s="167">
        <v>28.92</v>
      </c>
      <c r="F12" s="167"/>
    </row>
    <row r="13" ht="25" customHeight="1" spans="1:6">
      <c r="A13" s="165" t="s">
        <v>150</v>
      </c>
      <c r="B13" s="165" t="s">
        <v>165</v>
      </c>
      <c r="C13" s="166" t="s">
        <v>166</v>
      </c>
      <c r="D13" s="167">
        <f t="shared" si="0"/>
        <v>3.85</v>
      </c>
      <c r="E13" s="167">
        <v>3.85</v>
      </c>
      <c r="F13" s="167"/>
    </row>
    <row r="14" ht="25" customHeight="1" spans="1:6">
      <c r="A14" s="165" t="s">
        <v>150</v>
      </c>
      <c r="B14" s="165" t="s">
        <v>167</v>
      </c>
      <c r="C14" s="166" t="s">
        <v>168</v>
      </c>
      <c r="D14" s="167">
        <f t="shared" si="0"/>
        <v>6.3</v>
      </c>
      <c r="E14" s="167">
        <v>3.06</v>
      </c>
      <c r="F14" s="167">
        <v>3.24</v>
      </c>
    </row>
    <row r="15" ht="25" customHeight="1" spans="1:6">
      <c r="A15" s="165" t="s">
        <v>150</v>
      </c>
      <c r="B15" s="165" t="s">
        <v>169</v>
      </c>
      <c r="C15" s="166" t="s">
        <v>103</v>
      </c>
      <c r="D15" s="167">
        <f t="shared" si="0"/>
        <v>48.45</v>
      </c>
      <c r="E15" s="167">
        <v>48.45</v>
      </c>
      <c r="F15" s="167"/>
    </row>
    <row r="16" ht="25" customHeight="1" spans="1:6">
      <c r="A16" s="165" t="s">
        <v>170</v>
      </c>
      <c r="B16" s="165" t="s">
        <v>151</v>
      </c>
      <c r="C16" s="166" t="s">
        <v>171</v>
      </c>
      <c r="D16" s="167">
        <f t="shared" si="0"/>
        <v>3.06</v>
      </c>
      <c r="E16" s="167"/>
      <c r="F16" s="167">
        <v>3.06</v>
      </c>
    </row>
    <row r="17" ht="25" customHeight="1" spans="1:6">
      <c r="A17" s="165" t="s">
        <v>170</v>
      </c>
      <c r="B17" s="165" t="s">
        <v>172</v>
      </c>
      <c r="C17" s="166" t="s">
        <v>173</v>
      </c>
      <c r="D17" s="167">
        <f t="shared" si="0"/>
        <v>7.88</v>
      </c>
      <c r="E17" s="167"/>
      <c r="F17" s="167">
        <v>7.88</v>
      </c>
    </row>
    <row r="18" ht="25" customHeight="1" spans="1:6">
      <c r="A18" s="165" t="s">
        <v>170</v>
      </c>
      <c r="B18" s="165" t="s">
        <v>174</v>
      </c>
      <c r="C18" s="166" t="s">
        <v>175</v>
      </c>
      <c r="D18" s="167">
        <f t="shared" si="0"/>
        <v>9.3</v>
      </c>
      <c r="E18" s="167">
        <v>9.3</v>
      </c>
      <c r="F18" s="167"/>
    </row>
    <row r="19" ht="25" customHeight="1" spans="1:6">
      <c r="A19" s="165" t="s">
        <v>176</v>
      </c>
      <c r="B19" s="165" t="s">
        <v>161</v>
      </c>
      <c r="C19" s="166" t="s">
        <v>177</v>
      </c>
      <c r="D19" s="167">
        <f t="shared" si="0"/>
        <v>0.06</v>
      </c>
      <c r="E19" s="167">
        <v>0.06</v>
      </c>
      <c r="F19" s="167"/>
    </row>
    <row r="20" ht="25" customHeight="1" spans="1:6">
      <c r="A20" s="165" t="s">
        <v>178</v>
      </c>
      <c r="B20" s="165" t="s">
        <v>153</v>
      </c>
      <c r="C20" s="166" t="s">
        <v>179</v>
      </c>
      <c r="D20" s="167">
        <f t="shared" si="0"/>
        <v>3.38</v>
      </c>
      <c r="E20" s="167">
        <v>3.38</v>
      </c>
      <c r="F20" s="167"/>
    </row>
    <row r="21" ht="25" customHeight="1" spans="1:6">
      <c r="A21" s="170"/>
      <c r="B21" s="170"/>
      <c r="C21" s="171" t="s">
        <v>108</v>
      </c>
      <c r="D21" s="167">
        <f t="shared" si="0"/>
        <v>591.93</v>
      </c>
      <c r="E21" s="167">
        <f>SUM(E6:E20)</f>
        <v>577.75</v>
      </c>
      <c r="F21" s="172">
        <f>SUM(F6:F20)</f>
        <v>14.18</v>
      </c>
    </row>
  </sheetData>
  <mergeCells count="4">
    <mergeCell ref="A2:F2"/>
    <mergeCell ref="A4:B4"/>
    <mergeCell ref="D4:F4"/>
    <mergeCell ref="C4:C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showZeros="0" zoomScaleSheetLayoutView="60" workbookViewId="0">
      <selection activeCell="A12" sqref="A12"/>
    </sheetView>
  </sheetViews>
  <sheetFormatPr defaultColWidth="7" defaultRowHeight="12.75" outlineLevelCol="5"/>
  <cols>
    <col min="1" max="2" width="8.125" style="155" customWidth="1"/>
    <col min="3" max="3" width="41.875" style="155" customWidth="1"/>
    <col min="4" max="6" width="15.625" style="155" customWidth="1"/>
    <col min="7" max="16384" width="7" style="155"/>
  </cols>
  <sheetData>
    <row r="1" ht="20.25" spans="1:1">
      <c r="A1" s="94"/>
    </row>
    <row r="2" ht="20.25" spans="1:6">
      <c r="A2" s="156" t="s">
        <v>180</v>
      </c>
      <c r="B2" s="156"/>
      <c r="C2" s="156"/>
      <c r="D2" s="156"/>
      <c r="E2" s="156"/>
      <c r="F2" s="156"/>
    </row>
    <row r="3" ht="17" customHeight="1" spans="1:6">
      <c r="A3" s="157"/>
      <c r="B3" s="157"/>
      <c r="C3" s="157"/>
      <c r="D3" s="157"/>
      <c r="F3" s="158" t="s">
        <v>77</v>
      </c>
    </row>
    <row r="4" ht="25" customHeight="1" spans="1:6">
      <c r="A4" s="159" t="s">
        <v>147</v>
      </c>
      <c r="B4" s="160"/>
      <c r="C4" s="159" t="s">
        <v>81</v>
      </c>
      <c r="D4" s="161" t="s">
        <v>138</v>
      </c>
      <c r="E4" s="161"/>
      <c r="F4" s="161"/>
    </row>
    <row r="5" ht="25" customHeight="1" spans="1:6">
      <c r="A5" s="162" t="s">
        <v>148</v>
      </c>
      <c r="B5" s="162" t="s">
        <v>149</v>
      </c>
      <c r="C5" s="163"/>
      <c r="D5" s="164" t="s">
        <v>140</v>
      </c>
      <c r="E5" s="164" t="s">
        <v>141</v>
      </c>
      <c r="F5" s="164" t="s">
        <v>142</v>
      </c>
    </row>
    <row r="6" ht="25" customHeight="1" spans="1:6">
      <c r="A6" s="165" t="s">
        <v>181</v>
      </c>
      <c r="B6" s="165" t="s">
        <v>151</v>
      </c>
      <c r="C6" s="166" t="s">
        <v>182</v>
      </c>
      <c r="D6" s="167">
        <f t="shared" ref="D6:D12" si="0">SUM(E6:F6)</f>
        <v>125.74</v>
      </c>
      <c r="E6" s="167">
        <v>125.74</v>
      </c>
      <c r="F6" s="167">
        <v>0</v>
      </c>
    </row>
    <row r="7" ht="25" customHeight="1" spans="1:6">
      <c r="A7" s="165" t="s">
        <v>181</v>
      </c>
      <c r="B7" s="165" t="s">
        <v>153</v>
      </c>
      <c r="C7" s="166" t="s">
        <v>183</v>
      </c>
      <c r="D7" s="167">
        <f t="shared" si="0"/>
        <v>35.78</v>
      </c>
      <c r="E7" s="167">
        <v>35.78</v>
      </c>
      <c r="F7" s="167">
        <v>0</v>
      </c>
    </row>
    <row r="8" ht="25" customHeight="1" spans="1:6">
      <c r="A8" s="165" t="s">
        <v>181</v>
      </c>
      <c r="B8" s="165" t="s">
        <v>155</v>
      </c>
      <c r="C8" s="166" t="s">
        <v>103</v>
      </c>
      <c r="D8" s="167">
        <f t="shared" si="0"/>
        <v>14.52</v>
      </c>
      <c r="E8" s="167">
        <v>14.52</v>
      </c>
      <c r="F8" s="167">
        <v>0</v>
      </c>
    </row>
    <row r="9" ht="25" customHeight="1" spans="1:6">
      <c r="A9" s="165" t="s">
        <v>184</v>
      </c>
      <c r="B9" s="165" t="s">
        <v>151</v>
      </c>
      <c r="C9" s="166" t="s">
        <v>185</v>
      </c>
      <c r="D9" s="167">
        <f t="shared" si="0"/>
        <v>20.24</v>
      </c>
      <c r="E9" s="167">
        <v>6.06</v>
      </c>
      <c r="F9" s="167">
        <v>14.18</v>
      </c>
    </row>
    <row r="10" ht="25" customHeight="1" spans="1:6">
      <c r="A10" s="165" t="s">
        <v>186</v>
      </c>
      <c r="B10" s="168" t="s">
        <v>151</v>
      </c>
      <c r="C10" s="169" t="s">
        <v>187</v>
      </c>
      <c r="D10" s="167">
        <f t="shared" si="0"/>
        <v>392.2</v>
      </c>
      <c r="E10" s="167">
        <v>392.2</v>
      </c>
      <c r="F10" s="167"/>
    </row>
    <row r="11" ht="25" customHeight="1" spans="1:6">
      <c r="A11" s="165" t="s">
        <v>188</v>
      </c>
      <c r="B11" s="168" t="s">
        <v>151</v>
      </c>
      <c r="C11" s="169" t="s">
        <v>189</v>
      </c>
      <c r="D11" s="167">
        <f t="shared" si="0"/>
        <v>0.06</v>
      </c>
      <c r="E11" s="167">
        <v>0.06</v>
      </c>
      <c r="F11" s="167"/>
    </row>
    <row r="12" ht="25" customHeight="1" spans="1:6">
      <c r="A12" s="165" t="s">
        <v>188</v>
      </c>
      <c r="B12" s="168" t="s">
        <v>190</v>
      </c>
      <c r="C12" s="169" t="s">
        <v>191</v>
      </c>
      <c r="D12" s="167">
        <f t="shared" si="0"/>
        <v>3.39</v>
      </c>
      <c r="E12" s="167">
        <v>3.39</v>
      </c>
      <c r="F12" s="167"/>
    </row>
    <row r="13" ht="25" customHeight="1" spans="1:6">
      <c r="A13" s="170"/>
      <c r="B13" s="170"/>
      <c r="C13" s="171" t="s">
        <v>108</v>
      </c>
      <c r="D13" s="167">
        <f t="shared" ref="D13:F13" si="1">SUM(D6:D12)</f>
        <v>591.93</v>
      </c>
      <c r="E13" s="167">
        <f t="shared" si="1"/>
        <v>577.75</v>
      </c>
      <c r="F13" s="167">
        <f t="shared" si="1"/>
        <v>14.18</v>
      </c>
    </row>
  </sheetData>
  <mergeCells count="4">
    <mergeCell ref="A2:F2"/>
    <mergeCell ref="A4:B4"/>
    <mergeCell ref="D4:F4"/>
    <mergeCell ref="C4:C5"/>
  </mergeCells>
  <printOptions horizontalCentered="1"/>
  <pageMargins left="0.416666666666667" right="0.416666666666667" top="0.416666666666667" bottom="0.416666666666667" header="0.277777777777778" footer="0.277777777777778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杨涛在遥望山外</cp:lastModifiedBy>
  <dcterms:created xsi:type="dcterms:W3CDTF">2024-02-07T08:43:00Z</dcterms:created>
  <dcterms:modified xsi:type="dcterms:W3CDTF">2024-02-08T06:28:31Z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3AAB750F7AE04066B2F2CB845E5F9349_13</vt:lpwstr>
  </property>
  <property fmtid="{D5CDD505-2E9C-101B-9397-08002B2CF9AE}" pid="3" name="KSOProductBuildVer">
    <vt:lpwstr>2052-12.1.0.16250</vt:lpwstr>
  </property>
</Properties>
</file>